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885" windowWidth="15480" windowHeight="10065" tabRatio="838" activeTab="0"/>
  </bookViews>
  <sheets>
    <sheet name="CSS " sheetId="1" r:id="rId1"/>
    <sheet name="PEI" sheetId="2" r:id="rId2"/>
    <sheet name="PEI II" sheetId="3" state="hidden" r:id="rId3"/>
    <sheet name="PEI III" sheetId="4" state="hidden" r:id="rId4"/>
    <sheet name="INN" sheetId="5" r:id="rId5"/>
    <sheet name="INN II" sheetId="6" state="hidden" r:id="rId6"/>
    <sheet name="WET" sheetId="7" r:id="rId7"/>
    <sheet name="CFTN" sheetId="8" r:id="rId8"/>
    <sheet name="Other MHSA Funds" sheetId="9" r:id="rId9"/>
    <sheet name="Unencumbered Housing Funds" sheetId="10" r:id="rId10"/>
    <sheet name="FY15-16 RER Summary" sheetId="11" r:id="rId11"/>
    <sheet name="Adjustments Summary" sheetId="12" r:id="rId12"/>
    <sheet name="Sheet1" sheetId="13" state="hidden" r:id="rId13"/>
    <sheet name="FY14-15 Rev. RER" sheetId="14" r:id="rId14"/>
    <sheet name="FY14-15 Rev. RER Explanation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____________________________________________________________________________Pgm11" localSheetId="9">#REF!</definedName>
    <definedName name="______________________________________________________________________________Pgm11">#REF!</definedName>
    <definedName name="______________________________________________________________________________Pgm12" localSheetId="9">#REF!</definedName>
    <definedName name="______________________________________________________________________________Pgm12">#REF!</definedName>
    <definedName name="______________________________________________________________________________Pgm13" localSheetId="9">#REF!</definedName>
    <definedName name="______________________________________________________________________________Pgm13">#REF!</definedName>
    <definedName name="______________________________________________________________________________Pgm14" localSheetId="9">#REF!</definedName>
    <definedName name="______________________________________________________________________________Pgm14">#REF!</definedName>
    <definedName name="______________________________________________________________________________Pgm15" localSheetId="9">#REF!</definedName>
    <definedName name="______________________________________________________________________________Pgm15">#REF!</definedName>
    <definedName name="______________________________________________________________________________Pgm4" localSheetId="9">#REF!</definedName>
    <definedName name="______________________________________________________________________________Pgm4">#REF!</definedName>
    <definedName name="______________________________________________________________________________Pgm5" localSheetId="9">#REF!</definedName>
    <definedName name="______________________________________________________________________________Pgm5">#REF!</definedName>
    <definedName name="______________________________________________________________________________Pgm6" localSheetId="9">#REF!</definedName>
    <definedName name="______________________________________________________________________________Pgm6">#REF!</definedName>
    <definedName name="______________________________________________________________________________Pgm7" localSheetId="9">#REF!</definedName>
    <definedName name="______________________________________________________________________________Pgm7">#REF!</definedName>
    <definedName name="______________________________________________________________________________Pgm8" localSheetId="9">#REF!</definedName>
    <definedName name="______________________________________________________________________________Pgm8">#REF!</definedName>
    <definedName name="______________________________________________________________________________Pgm9" localSheetId="9">#REF!</definedName>
    <definedName name="______________________________________________________________________________Pgm9">#REF!</definedName>
    <definedName name="_____________________________________________________________________________pgm10" localSheetId="9">#REF!</definedName>
    <definedName name="_____________________________________________________________________________pgm10">#REF!</definedName>
    <definedName name="_____________________________________________________________________________Pgm11" localSheetId="9">#REF!</definedName>
    <definedName name="_____________________________________________________________________________Pgm11">#REF!</definedName>
    <definedName name="_____________________________________________________________________________Pgm12" localSheetId="9">#REF!</definedName>
    <definedName name="_____________________________________________________________________________Pgm12">#REF!</definedName>
    <definedName name="_____________________________________________________________________________Pgm13" localSheetId="9">#REF!</definedName>
    <definedName name="_____________________________________________________________________________Pgm13">#REF!</definedName>
    <definedName name="_____________________________________________________________________________Pgm14" localSheetId="9">#REF!</definedName>
    <definedName name="_____________________________________________________________________________Pgm14">#REF!</definedName>
    <definedName name="_____________________________________________________________________________Pgm15" localSheetId="9">#REF!</definedName>
    <definedName name="_____________________________________________________________________________Pgm15">#REF!</definedName>
    <definedName name="_____________________________________________________________________________Pgm2" localSheetId="9">#REF!</definedName>
    <definedName name="_____________________________________________________________________________Pgm2">#REF!</definedName>
    <definedName name="_____________________________________________________________________________Pgm3" localSheetId="9">#REF!</definedName>
    <definedName name="_____________________________________________________________________________Pgm3">#REF!</definedName>
    <definedName name="_____________________________________________________________________________Pgm4" localSheetId="9">#REF!</definedName>
    <definedName name="_____________________________________________________________________________Pgm4">#REF!</definedName>
    <definedName name="_____________________________________________________________________________Pgm5" localSheetId="9">#REF!</definedName>
    <definedName name="_____________________________________________________________________________Pgm5">#REF!</definedName>
    <definedName name="_____________________________________________________________________________Pgm6" localSheetId="9">#REF!</definedName>
    <definedName name="_____________________________________________________________________________Pgm6">#REF!</definedName>
    <definedName name="_____________________________________________________________________________Pgm7" localSheetId="9">#REF!</definedName>
    <definedName name="_____________________________________________________________________________Pgm7">#REF!</definedName>
    <definedName name="_____________________________________________________________________________Pgm8" localSheetId="9">#REF!</definedName>
    <definedName name="_____________________________________________________________________________Pgm8">#REF!</definedName>
    <definedName name="_____________________________________________________________________________Pgm9" localSheetId="9">#REF!</definedName>
    <definedName name="_____________________________________________________________________________Pgm9">#REF!</definedName>
    <definedName name="____________________________________________________________________________pgm10" localSheetId="9">#REF!</definedName>
    <definedName name="____________________________________________________________________________pgm10">#REF!</definedName>
    <definedName name="____________________________________________________________________________Pgm11" localSheetId="9">#REF!</definedName>
    <definedName name="____________________________________________________________________________Pgm11">#REF!</definedName>
    <definedName name="____________________________________________________________________________Pgm12" localSheetId="9">#REF!</definedName>
    <definedName name="____________________________________________________________________________Pgm12">#REF!</definedName>
    <definedName name="____________________________________________________________________________Pgm13" localSheetId="9">#REF!</definedName>
    <definedName name="____________________________________________________________________________Pgm13">#REF!</definedName>
    <definedName name="____________________________________________________________________________Pgm14" localSheetId="9">#REF!</definedName>
    <definedName name="____________________________________________________________________________Pgm14">#REF!</definedName>
    <definedName name="____________________________________________________________________________Pgm15" localSheetId="9">#REF!</definedName>
    <definedName name="____________________________________________________________________________Pgm15">#REF!</definedName>
    <definedName name="____________________________________________________________________________Pgm2" localSheetId="9">#REF!</definedName>
    <definedName name="____________________________________________________________________________Pgm2">#REF!</definedName>
    <definedName name="____________________________________________________________________________Pgm3" localSheetId="9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 localSheetId="9">#REF!</definedName>
    <definedName name="____________________________________________________________________________Pgm7">#REF!</definedName>
    <definedName name="____________________________________________________________________________Pgm8" localSheetId="9">#REF!</definedName>
    <definedName name="____________________________________________________________________________Pgm8">#REF!</definedName>
    <definedName name="____________________________________________________________________________Pgm9" localSheetId="9">#REF!</definedName>
    <definedName name="____________________________________________________________________________Pgm9">#REF!</definedName>
    <definedName name="___________________________________________________________________________pgm10" localSheetId="9">#REF!</definedName>
    <definedName name="___________________________________________________________________________pgm10">#REF!</definedName>
    <definedName name="___________________________________________________________________________Pgm11" localSheetId="9">#REF!</definedName>
    <definedName name="___________________________________________________________________________Pgm11">#REF!</definedName>
    <definedName name="___________________________________________________________________________Pgm12" localSheetId="9">#REF!</definedName>
    <definedName name="___________________________________________________________________________Pgm12">#REF!</definedName>
    <definedName name="___________________________________________________________________________Pgm13" localSheetId="9">#REF!</definedName>
    <definedName name="___________________________________________________________________________Pgm13">#REF!</definedName>
    <definedName name="___________________________________________________________________________Pgm14" localSheetId="9">#REF!</definedName>
    <definedName name="___________________________________________________________________________Pgm14">#REF!</definedName>
    <definedName name="___________________________________________________________________________Pgm15" localSheetId="9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 localSheetId="9">#REF!</definedName>
    <definedName name="___________________________________________________________________________Pgm7">#REF!</definedName>
    <definedName name="___________________________________________________________________________Pgm8" localSheetId="9">#REF!</definedName>
    <definedName name="___________________________________________________________________________Pgm8">#REF!</definedName>
    <definedName name="___________________________________________________________________________Pgm9" localSheetId="9">#REF!</definedName>
    <definedName name="___________________________________________________________________________Pgm9">#REF!</definedName>
    <definedName name="__________________________________________________________________________pgm10" localSheetId="9">#REF!</definedName>
    <definedName name="__________________________________________________________________________pgm10">#REF!</definedName>
    <definedName name="__________________________________________________________________________Pgm11" localSheetId="9">#REF!</definedName>
    <definedName name="__________________________________________________________________________Pgm11">#REF!</definedName>
    <definedName name="__________________________________________________________________________Pgm12" localSheetId="9">#REF!</definedName>
    <definedName name="__________________________________________________________________________Pgm12">#REF!</definedName>
    <definedName name="__________________________________________________________________________Pgm13" localSheetId="9">#REF!</definedName>
    <definedName name="__________________________________________________________________________Pgm13">#REF!</definedName>
    <definedName name="__________________________________________________________________________Pgm14" localSheetId="9">#REF!</definedName>
    <definedName name="__________________________________________________________________________Pgm14">#REF!</definedName>
    <definedName name="__________________________________________________________________________Pgm15" localSheetId="9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 localSheetId="9">#REF!</definedName>
    <definedName name="__________________________________________________________________________Pgm4">#REF!</definedName>
    <definedName name="__________________________________________________________________________Pgm5" localSheetId="9">#REF!</definedName>
    <definedName name="__________________________________________________________________________Pgm5">#REF!</definedName>
    <definedName name="__________________________________________________________________________Pgm6" localSheetId="9">#REF!</definedName>
    <definedName name="__________________________________________________________________________Pgm6">#REF!</definedName>
    <definedName name="__________________________________________________________________________Pgm7" localSheetId="9">#REF!</definedName>
    <definedName name="__________________________________________________________________________Pgm7">#REF!</definedName>
    <definedName name="__________________________________________________________________________Pgm8" localSheetId="9">#REF!</definedName>
    <definedName name="__________________________________________________________________________Pgm8">#REF!</definedName>
    <definedName name="__________________________________________________________________________Pgm9" localSheetId="9">#REF!</definedName>
    <definedName name="__________________________________________________________________________Pgm9">#REF!</definedName>
    <definedName name="_________________________________________________________________________pgm10" localSheetId="9">#REF!</definedName>
    <definedName name="_________________________________________________________________________pgm10">#REF!</definedName>
    <definedName name="_________________________________________________________________________Pgm11" localSheetId="9">#REF!</definedName>
    <definedName name="_________________________________________________________________________Pgm11">#REF!</definedName>
    <definedName name="_________________________________________________________________________Pgm12" localSheetId="9">#REF!</definedName>
    <definedName name="_________________________________________________________________________Pgm12">#REF!</definedName>
    <definedName name="_________________________________________________________________________Pgm13" localSheetId="9">#REF!</definedName>
    <definedName name="_________________________________________________________________________Pgm13">#REF!</definedName>
    <definedName name="_________________________________________________________________________Pgm14" localSheetId="9">#REF!</definedName>
    <definedName name="_________________________________________________________________________Pgm14">#REF!</definedName>
    <definedName name="_________________________________________________________________________Pgm15" localSheetId="9">#REF!</definedName>
    <definedName name="_________________________________________________________________________Pgm15">#REF!</definedName>
    <definedName name="_________________________________________________________________________Pgm2" localSheetId="9">#REF!</definedName>
    <definedName name="_________________________________________________________________________Pgm2">#REF!</definedName>
    <definedName name="_________________________________________________________________________Pgm3" localSheetId="9">#REF!</definedName>
    <definedName name="_________________________________________________________________________Pgm3">#REF!</definedName>
    <definedName name="_________________________________________________________________________Pgm4" localSheetId="9">#REF!</definedName>
    <definedName name="_________________________________________________________________________Pgm4">#REF!</definedName>
    <definedName name="_________________________________________________________________________Pgm5" localSheetId="9">#REF!</definedName>
    <definedName name="_________________________________________________________________________Pgm5">#REF!</definedName>
    <definedName name="_________________________________________________________________________Pgm6" localSheetId="9">#REF!</definedName>
    <definedName name="_________________________________________________________________________Pgm6">#REF!</definedName>
    <definedName name="_________________________________________________________________________Pgm7" localSheetId="9">#REF!</definedName>
    <definedName name="_________________________________________________________________________Pgm7">#REF!</definedName>
    <definedName name="_________________________________________________________________________Pgm8" localSheetId="9">#REF!</definedName>
    <definedName name="_________________________________________________________________________Pgm8">#REF!</definedName>
    <definedName name="_________________________________________________________________________Pgm9" localSheetId="9">#REF!</definedName>
    <definedName name="_________________________________________________________________________Pgm9">#REF!</definedName>
    <definedName name="________________________________________________________________________pgm10" localSheetId="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 localSheetId="9">#REF!</definedName>
    <definedName name="________________________________________________________________________Pgm2">#REF!</definedName>
    <definedName name="________________________________________________________________________Pgm3" localSheetId="9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 localSheetId="9">#REF!</definedName>
    <definedName name="______________________________________________________________________Pgm11">#REF!</definedName>
    <definedName name="______________________________________________________________________Pgm12" localSheetId="9">#REF!</definedName>
    <definedName name="______________________________________________________________________Pgm12">#REF!</definedName>
    <definedName name="______________________________________________________________________Pgm13" localSheetId="9">#REF!</definedName>
    <definedName name="______________________________________________________________________Pgm13">#REF!</definedName>
    <definedName name="______________________________________________________________________Pgm14" localSheetId="9">#REF!</definedName>
    <definedName name="______________________________________________________________________Pgm14">#REF!</definedName>
    <definedName name="______________________________________________________________________Pgm15" localSheetId="9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 localSheetId="9">#REF!</definedName>
    <definedName name="______________________________________________________________________Pgm4">#REF!</definedName>
    <definedName name="______________________________________________________________________Pgm5" localSheetId="9">#REF!</definedName>
    <definedName name="______________________________________________________________________Pgm5">#REF!</definedName>
    <definedName name="______________________________________________________________________Pgm6" localSheetId="9">#REF!</definedName>
    <definedName name="______________________________________________________________________Pgm6">#REF!</definedName>
    <definedName name="______________________________________________________________________Pgm7" localSheetId="9">#REF!</definedName>
    <definedName name="______________________________________________________________________Pgm7">#REF!</definedName>
    <definedName name="______________________________________________________________________Pgm8" localSheetId="9">#REF!</definedName>
    <definedName name="______________________________________________________________________Pgm8">#REF!</definedName>
    <definedName name="______________________________________________________________________Pgm9" localSheetId="9">#REF!</definedName>
    <definedName name="______________________________________________________________________Pgm9">#REF!</definedName>
    <definedName name="_____________________________________________________________________pgm10" localSheetId="9">#REF!</definedName>
    <definedName name="_____________________________________________________________________pgm10">#REF!</definedName>
    <definedName name="_____________________________________________________________________Pgm11" localSheetId="9">#REF!</definedName>
    <definedName name="_____________________________________________________________________Pgm11">#REF!</definedName>
    <definedName name="_____________________________________________________________________Pgm12" localSheetId="9">#REF!</definedName>
    <definedName name="_____________________________________________________________________Pgm12">#REF!</definedName>
    <definedName name="_____________________________________________________________________Pgm13" localSheetId="9">#REF!</definedName>
    <definedName name="_____________________________________________________________________Pgm13">#REF!</definedName>
    <definedName name="_____________________________________________________________________Pgm14" localSheetId="9">#REF!</definedName>
    <definedName name="_____________________________________________________________________Pgm14">#REF!</definedName>
    <definedName name="_____________________________________________________________________Pgm15" localSheetId="9">#REF!</definedName>
    <definedName name="_____________________________________________________________________Pgm15">#REF!</definedName>
    <definedName name="_____________________________________________________________________Pgm2" localSheetId="9">#REF!</definedName>
    <definedName name="_____________________________________________________________________Pgm2">#REF!</definedName>
    <definedName name="_____________________________________________________________________Pgm3" localSheetId="9">#REF!</definedName>
    <definedName name="_____________________________________________________________________Pgm3">#REF!</definedName>
    <definedName name="_____________________________________________________________________Pgm4" localSheetId="9">#REF!</definedName>
    <definedName name="_____________________________________________________________________Pgm4">#REF!</definedName>
    <definedName name="_____________________________________________________________________Pgm5" localSheetId="9">#REF!</definedName>
    <definedName name="_____________________________________________________________________Pgm5">#REF!</definedName>
    <definedName name="_____________________________________________________________________Pgm6" localSheetId="9">#REF!</definedName>
    <definedName name="_____________________________________________________________________Pgm6">#REF!</definedName>
    <definedName name="_____________________________________________________________________Pgm7" localSheetId="9">#REF!</definedName>
    <definedName name="_____________________________________________________________________Pgm7">#REF!</definedName>
    <definedName name="_____________________________________________________________________Pgm8" localSheetId="9">#REF!</definedName>
    <definedName name="_____________________________________________________________________Pgm8">#REF!</definedName>
    <definedName name="_____________________________________________________________________Pgm9" localSheetId="9">#REF!</definedName>
    <definedName name="_____________________________________________________________________Pgm9">#REF!</definedName>
    <definedName name="____________________________________________________________________pgm10" localSheetId="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 localSheetId="9">#REF!</definedName>
    <definedName name="____________________________________________________________________Pgm2">#REF!</definedName>
    <definedName name="____________________________________________________________________Pgm3" localSheetId="9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 localSheetId="9">#REF!</definedName>
    <definedName name="__________________________________________________________________Pgm11">#REF!</definedName>
    <definedName name="__________________________________________________________________Pgm12" localSheetId="9">#REF!</definedName>
    <definedName name="__________________________________________________________________Pgm12">#REF!</definedName>
    <definedName name="__________________________________________________________________Pgm13" localSheetId="9">#REF!</definedName>
    <definedName name="__________________________________________________________________Pgm13">#REF!</definedName>
    <definedName name="__________________________________________________________________Pgm14" localSheetId="9">#REF!</definedName>
    <definedName name="__________________________________________________________________Pgm14">#REF!</definedName>
    <definedName name="__________________________________________________________________Pgm15" localSheetId="9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 localSheetId="9">#REF!</definedName>
    <definedName name="__________________________________________________________________Pgm4">#REF!</definedName>
    <definedName name="__________________________________________________________________Pgm5" localSheetId="9">#REF!</definedName>
    <definedName name="__________________________________________________________________Pgm5">#REF!</definedName>
    <definedName name="__________________________________________________________________Pgm6" localSheetId="9">#REF!</definedName>
    <definedName name="__________________________________________________________________Pgm6">#REF!</definedName>
    <definedName name="__________________________________________________________________Pgm7" localSheetId="9">#REF!</definedName>
    <definedName name="__________________________________________________________________Pgm7">#REF!</definedName>
    <definedName name="__________________________________________________________________Pgm8" localSheetId="9">#REF!</definedName>
    <definedName name="__________________________________________________________________Pgm8">#REF!</definedName>
    <definedName name="__________________________________________________________________Pgm9" localSheetId="9">#REF!</definedName>
    <definedName name="__________________________________________________________________Pgm9">#REF!</definedName>
    <definedName name="_________________________________________________________________pgm10" localSheetId="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 localSheetId="9">#REF!</definedName>
    <definedName name="_________________________________________________________________Pgm2">#REF!</definedName>
    <definedName name="_________________________________________________________________Pgm3" localSheetId="9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 localSheetId="9">#REF!</definedName>
    <definedName name="_______________________________________________________________Pgm11">#REF!</definedName>
    <definedName name="_______________________________________________________________Pgm12" localSheetId="9">#REF!</definedName>
    <definedName name="_______________________________________________________________Pgm12">#REF!</definedName>
    <definedName name="_______________________________________________________________Pgm13" localSheetId="9">#REF!</definedName>
    <definedName name="_______________________________________________________________Pgm13">#REF!</definedName>
    <definedName name="_______________________________________________________________Pgm14" localSheetId="9">#REF!</definedName>
    <definedName name="_______________________________________________________________Pgm14">#REF!</definedName>
    <definedName name="_______________________________________________________________Pgm15" localSheetId="9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 localSheetId="9">#REF!</definedName>
    <definedName name="_______________________________________________________________Pgm4">#REF!</definedName>
    <definedName name="_______________________________________________________________Pgm5" localSheetId="9">#REF!</definedName>
    <definedName name="_______________________________________________________________Pgm5">#REF!</definedName>
    <definedName name="_______________________________________________________________Pgm6" localSheetId="9">#REF!</definedName>
    <definedName name="_______________________________________________________________Pgm6">#REF!</definedName>
    <definedName name="_______________________________________________________________Pgm7" localSheetId="9">#REF!</definedName>
    <definedName name="_______________________________________________________________Pgm7">#REF!</definedName>
    <definedName name="_______________________________________________________________Pgm8" localSheetId="9">#REF!</definedName>
    <definedName name="_______________________________________________________________Pgm8">#REF!</definedName>
    <definedName name="_______________________________________________________________Pgm9" localSheetId="9">#REF!</definedName>
    <definedName name="_______________________________________________________________Pgm9">#REF!</definedName>
    <definedName name="______________________________________________________________pgm10" localSheetId="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 localSheetId="9">#REF!</definedName>
    <definedName name="______________________________________________________________Pgm2">#REF!</definedName>
    <definedName name="______________________________________________________________Pgm3" localSheetId="9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 localSheetId="9">#REF!</definedName>
    <definedName name="____________________________________________________________Pgm11">#REF!</definedName>
    <definedName name="____________________________________________________________Pgm12" localSheetId="9">#REF!</definedName>
    <definedName name="____________________________________________________________Pgm12">#REF!</definedName>
    <definedName name="____________________________________________________________Pgm13" localSheetId="9">#REF!</definedName>
    <definedName name="____________________________________________________________Pgm13">#REF!</definedName>
    <definedName name="____________________________________________________________Pgm14" localSheetId="9">#REF!</definedName>
    <definedName name="____________________________________________________________Pgm14">#REF!</definedName>
    <definedName name="____________________________________________________________Pgm15" localSheetId="9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 localSheetId="9">#REF!</definedName>
    <definedName name="____________________________________________________________Pgm4">#REF!</definedName>
    <definedName name="____________________________________________________________Pgm5" localSheetId="9">#REF!</definedName>
    <definedName name="____________________________________________________________Pgm5">#REF!</definedName>
    <definedName name="____________________________________________________________Pgm6" localSheetId="9">#REF!</definedName>
    <definedName name="____________________________________________________________Pgm6">#REF!</definedName>
    <definedName name="____________________________________________________________Pgm7" localSheetId="9">#REF!</definedName>
    <definedName name="____________________________________________________________Pgm7">#REF!</definedName>
    <definedName name="____________________________________________________________Pgm8" localSheetId="9">#REF!</definedName>
    <definedName name="____________________________________________________________Pgm8">#REF!</definedName>
    <definedName name="____________________________________________________________Pgm9" localSheetId="9">#REF!</definedName>
    <definedName name="____________________________________________________________Pgm9">#REF!</definedName>
    <definedName name="___________________________________________________________pgm10" localSheetId="9">#REF!</definedName>
    <definedName name="___________________________________________________________pgm10">#REF!</definedName>
    <definedName name="___________________________________________________________Pgm11" localSheetId="9">#REF!</definedName>
    <definedName name="___________________________________________________________Pgm11">#REF!</definedName>
    <definedName name="___________________________________________________________Pgm12" localSheetId="9">#REF!</definedName>
    <definedName name="___________________________________________________________Pgm12">#REF!</definedName>
    <definedName name="___________________________________________________________Pgm13" localSheetId="9">#REF!</definedName>
    <definedName name="___________________________________________________________Pgm13">#REF!</definedName>
    <definedName name="___________________________________________________________Pgm14" localSheetId="9">#REF!</definedName>
    <definedName name="___________________________________________________________Pgm14">#REF!</definedName>
    <definedName name="___________________________________________________________Pgm15" localSheetId="9">#REF!</definedName>
    <definedName name="___________________________________________________________Pgm15">#REF!</definedName>
    <definedName name="___________________________________________________________Pgm2" localSheetId="9">#REF!</definedName>
    <definedName name="___________________________________________________________Pgm2">#REF!</definedName>
    <definedName name="___________________________________________________________Pgm3" localSheetId="9">#REF!</definedName>
    <definedName name="___________________________________________________________Pgm3">#REF!</definedName>
    <definedName name="___________________________________________________________Pgm4" localSheetId="9">#REF!</definedName>
    <definedName name="___________________________________________________________Pgm4">#REF!</definedName>
    <definedName name="___________________________________________________________Pgm5" localSheetId="9">#REF!</definedName>
    <definedName name="___________________________________________________________Pgm5">#REF!</definedName>
    <definedName name="___________________________________________________________Pgm6" localSheetId="9">#REF!</definedName>
    <definedName name="___________________________________________________________Pgm6">#REF!</definedName>
    <definedName name="___________________________________________________________Pgm7" localSheetId="9">#REF!</definedName>
    <definedName name="___________________________________________________________Pgm7">#REF!</definedName>
    <definedName name="___________________________________________________________Pgm8" localSheetId="9">#REF!</definedName>
    <definedName name="___________________________________________________________Pgm8">#REF!</definedName>
    <definedName name="___________________________________________________________Pgm9" localSheetId="9">#REF!</definedName>
    <definedName name="___________________________________________________________Pgm9">#REF!</definedName>
    <definedName name="__________________________________________________________pgm10" localSheetId="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 localSheetId="9">#REF!</definedName>
    <definedName name="__________________________________________________________Pgm2">#REF!</definedName>
    <definedName name="__________________________________________________________Pgm3" localSheetId="9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 localSheetId="9">#REF!</definedName>
    <definedName name="_________________________________________________________Pgm11">#REF!</definedName>
    <definedName name="_________________________________________________________Pgm12" localSheetId="9">#REF!</definedName>
    <definedName name="_________________________________________________________Pgm12">#REF!</definedName>
    <definedName name="_________________________________________________________Pgm13" localSheetId="9">#REF!</definedName>
    <definedName name="_________________________________________________________Pgm13">#REF!</definedName>
    <definedName name="_________________________________________________________Pgm14" localSheetId="9">#REF!</definedName>
    <definedName name="_________________________________________________________Pgm14">#REF!</definedName>
    <definedName name="_________________________________________________________Pgm15" localSheetId="9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 localSheetId="9">#REF!</definedName>
    <definedName name="_________________________________________________________Pgm4">#REF!</definedName>
    <definedName name="_________________________________________________________Pgm5" localSheetId="9">#REF!</definedName>
    <definedName name="_________________________________________________________Pgm5">#REF!</definedName>
    <definedName name="_________________________________________________________Pgm6" localSheetId="9">#REF!</definedName>
    <definedName name="_________________________________________________________Pgm6">#REF!</definedName>
    <definedName name="_________________________________________________________Pgm7" localSheetId="9">#REF!</definedName>
    <definedName name="_________________________________________________________Pgm7">#REF!</definedName>
    <definedName name="_________________________________________________________Pgm8" localSheetId="9">#REF!</definedName>
    <definedName name="_________________________________________________________Pgm8">#REF!</definedName>
    <definedName name="_________________________________________________________Pgm9" localSheetId="9">#REF!</definedName>
    <definedName name="_________________________________________________________Pgm9">#REF!</definedName>
    <definedName name="________________________________________________________pgm10" localSheetId="9">#REF!</definedName>
    <definedName name="________________________________________________________pgm10">#REF!</definedName>
    <definedName name="________________________________________________________Pgm11" localSheetId="9">#REF!</definedName>
    <definedName name="________________________________________________________Pgm11">#REF!</definedName>
    <definedName name="________________________________________________________Pgm12" localSheetId="9">#REF!</definedName>
    <definedName name="________________________________________________________Pgm12">#REF!</definedName>
    <definedName name="________________________________________________________Pgm13" localSheetId="9">#REF!</definedName>
    <definedName name="________________________________________________________Pgm13">#REF!</definedName>
    <definedName name="________________________________________________________Pgm14" localSheetId="9">#REF!</definedName>
    <definedName name="________________________________________________________Pgm14">#REF!</definedName>
    <definedName name="________________________________________________________Pgm15" localSheetId="9">#REF!</definedName>
    <definedName name="________________________________________________________Pgm15">#REF!</definedName>
    <definedName name="________________________________________________________Pgm2" localSheetId="9">#REF!</definedName>
    <definedName name="________________________________________________________Pgm2">#REF!</definedName>
    <definedName name="________________________________________________________Pgm3" localSheetId="9">#REF!</definedName>
    <definedName name="________________________________________________________Pgm3">#REF!</definedName>
    <definedName name="________________________________________________________Pgm4" localSheetId="9">#REF!</definedName>
    <definedName name="________________________________________________________Pgm4">#REF!</definedName>
    <definedName name="________________________________________________________Pgm5" localSheetId="9">#REF!</definedName>
    <definedName name="________________________________________________________Pgm5">#REF!</definedName>
    <definedName name="________________________________________________________Pgm6" localSheetId="9">#REF!</definedName>
    <definedName name="________________________________________________________Pgm6">#REF!</definedName>
    <definedName name="________________________________________________________Pgm7" localSheetId="9">#REF!</definedName>
    <definedName name="________________________________________________________Pgm7">#REF!</definedName>
    <definedName name="________________________________________________________Pgm8" localSheetId="9">#REF!</definedName>
    <definedName name="________________________________________________________Pgm8">#REF!</definedName>
    <definedName name="________________________________________________________Pgm9" localSheetId="9">#REF!</definedName>
    <definedName name="________________________________________________________Pgm9">#REF!</definedName>
    <definedName name="_______________________________________________________pgm10" localSheetId="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 localSheetId="9">#REF!</definedName>
    <definedName name="_______________________________________________________Pgm2">#REF!</definedName>
    <definedName name="_______________________________________________________Pgm3" localSheetId="9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 localSheetId="9">#REF!</definedName>
    <definedName name="_____________________________________________________Pgm11">#REF!</definedName>
    <definedName name="_____________________________________________________Pgm12" localSheetId="9">#REF!</definedName>
    <definedName name="_____________________________________________________Pgm12">#REF!</definedName>
    <definedName name="_____________________________________________________Pgm13" localSheetId="9">#REF!</definedName>
    <definedName name="_____________________________________________________Pgm13">#REF!</definedName>
    <definedName name="_____________________________________________________Pgm14" localSheetId="9">#REF!</definedName>
    <definedName name="_____________________________________________________Pgm14">#REF!</definedName>
    <definedName name="_____________________________________________________Pgm15" localSheetId="9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 localSheetId="9">#REF!</definedName>
    <definedName name="_____________________________________________________Pgm4">#REF!</definedName>
    <definedName name="_____________________________________________________Pgm5" localSheetId="9">#REF!</definedName>
    <definedName name="_____________________________________________________Pgm5">#REF!</definedName>
    <definedName name="_____________________________________________________Pgm6" localSheetId="9">#REF!</definedName>
    <definedName name="_____________________________________________________Pgm6">#REF!</definedName>
    <definedName name="_____________________________________________________Pgm7" localSheetId="9">#REF!</definedName>
    <definedName name="_____________________________________________________Pgm7">#REF!</definedName>
    <definedName name="_____________________________________________________Pgm8" localSheetId="9">#REF!</definedName>
    <definedName name="_____________________________________________________Pgm8">#REF!</definedName>
    <definedName name="_____________________________________________________Pgm9" localSheetId="9">#REF!</definedName>
    <definedName name="_____________________________________________________Pgm9">#REF!</definedName>
    <definedName name="____________________________________________________pgm10" localSheetId="9">#REF!</definedName>
    <definedName name="____________________________________________________pgm10">#REF!</definedName>
    <definedName name="____________________________________________________Pgm11" localSheetId="9">#REF!</definedName>
    <definedName name="____________________________________________________Pgm11">#REF!</definedName>
    <definedName name="____________________________________________________Pgm12" localSheetId="9">#REF!</definedName>
    <definedName name="____________________________________________________Pgm12">#REF!</definedName>
    <definedName name="____________________________________________________Pgm13" localSheetId="9">#REF!</definedName>
    <definedName name="____________________________________________________Pgm13">#REF!</definedName>
    <definedName name="____________________________________________________Pgm14" localSheetId="9">#REF!</definedName>
    <definedName name="____________________________________________________Pgm14">#REF!</definedName>
    <definedName name="____________________________________________________Pgm15" localSheetId="9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 localSheetId="9">#REF!</definedName>
    <definedName name="____________________________________________________Pgm4">#REF!</definedName>
    <definedName name="____________________________________________________Pgm5" localSheetId="9">#REF!</definedName>
    <definedName name="____________________________________________________Pgm5">#REF!</definedName>
    <definedName name="____________________________________________________Pgm6" localSheetId="9">#REF!</definedName>
    <definedName name="____________________________________________________Pgm6">#REF!</definedName>
    <definedName name="____________________________________________________Pgm7" localSheetId="9">#REF!</definedName>
    <definedName name="____________________________________________________Pgm7">#REF!</definedName>
    <definedName name="____________________________________________________Pgm8" localSheetId="9">#REF!</definedName>
    <definedName name="____________________________________________________Pgm8">#REF!</definedName>
    <definedName name="____________________________________________________Pgm9" localSheetId="9">#REF!</definedName>
    <definedName name="____________________________________________________Pgm9">#REF!</definedName>
    <definedName name="___________________________________________________pgm10" localSheetId="9">#REF!</definedName>
    <definedName name="___________________________________________________pgm10">#REF!</definedName>
    <definedName name="___________________________________________________Pgm11" localSheetId="9">#REF!</definedName>
    <definedName name="___________________________________________________Pgm11">#REF!</definedName>
    <definedName name="___________________________________________________Pgm12" localSheetId="9">#REF!</definedName>
    <definedName name="___________________________________________________Pgm12">#REF!</definedName>
    <definedName name="___________________________________________________Pgm13" localSheetId="9">#REF!</definedName>
    <definedName name="___________________________________________________Pgm13">#REF!</definedName>
    <definedName name="___________________________________________________Pgm14" localSheetId="9">#REF!</definedName>
    <definedName name="___________________________________________________Pgm14">#REF!</definedName>
    <definedName name="___________________________________________________Pgm15" localSheetId="9">#REF!</definedName>
    <definedName name="___________________________________________________Pgm15">#REF!</definedName>
    <definedName name="___________________________________________________Pgm2" localSheetId="9">#REF!</definedName>
    <definedName name="___________________________________________________Pgm2">#REF!</definedName>
    <definedName name="___________________________________________________Pgm3" localSheetId="9">#REF!</definedName>
    <definedName name="___________________________________________________Pgm3">#REF!</definedName>
    <definedName name="___________________________________________________Pgm4" localSheetId="9">#REF!</definedName>
    <definedName name="___________________________________________________Pgm4">#REF!</definedName>
    <definedName name="___________________________________________________Pgm5" localSheetId="9">#REF!</definedName>
    <definedName name="___________________________________________________Pgm5">#REF!</definedName>
    <definedName name="___________________________________________________Pgm6" localSheetId="9">#REF!</definedName>
    <definedName name="___________________________________________________Pgm6">#REF!</definedName>
    <definedName name="___________________________________________________Pgm7" localSheetId="9">#REF!</definedName>
    <definedName name="___________________________________________________Pgm7">#REF!</definedName>
    <definedName name="___________________________________________________Pgm8" localSheetId="9">#REF!</definedName>
    <definedName name="___________________________________________________Pgm8">#REF!</definedName>
    <definedName name="___________________________________________________Pgm9" localSheetId="9">#REF!</definedName>
    <definedName name="___________________________________________________Pgm9">#REF!</definedName>
    <definedName name="__________________________________________________pgm10" localSheetId="9">#REF!</definedName>
    <definedName name="__________________________________________________pgm10">#REF!</definedName>
    <definedName name="__________________________________________________Pgm11" localSheetId="9">#REF!</definedName>
    <definedName name="__________________________________________________Pgm11">#REF!</definedName>
    <definedName name="__________________________________________________Pgm12" localSheetId="9">#REF!</definedName>
    <definedName name="__________________________________________________Pgm12">#REF!</definedName>
    <definedName name="__________________________________________________Pgm13" localSheetId="9">#REF!</definedName>
    <definedName name="__________________________________________________Pgm13">#REF!</definedName>
    <definedName name="__________________________________________________Pgm14" localSheetId="9">#REF!</definedName>
    <definedName name="__________________________________________________Pgm14">#REF!</definedName>
    <definedName name="__________________________________________________Pgm15" localSheetId="9">#REF!</definedName>
    <definedName name="__________________________________________________Pgm15">#REF!</definedName>
    <definedName name="__________________________________________________Pgm2" localSheetId="9">#REF!</definedName>
    <definedName name="__________________________________________________Pgm2">#REF!</definedName>
    <definedName name="__________________________________________________Pgm3" localSheetId="9">#REF!</definedName>
    <definedName name="__________________________________________________Pgm3">#REF!</definedName>
    <definedName name="__________________________________________________Pgm4" localSheetId="9">#REF!</definedName>
    <definedName name="__________________________________________________Pgm4">#REF!</definedName>
    <definedName name="__________________________________________________Pgm5" localSheetId="9">#REF!</definedName>
    <definedName name="__________________________________________________Pgm5">#REF!</definedName>
    <definedName name="__________________________________________________Pgm6" localSheetId="9">#REF!</definedName>
    <definedName name="__________________________________________________Pgm6">#REF!</definedName>
    <definedName name="__________________________________________________Pgm7" localSheetId="9">#REF!</definedName>
    <definedName name="__________________________________________________Pgm7">#REF!</definedName>
    <definedName name="__________________________________________________Pgm8" localSheetId="9">#REF!</definedName>
    <definedName name="__________________________________________________Pgm8">#REF!</definedName>
    <definedName name="__________________________________________________Pgm9" localSheetId="9">#REF!</definedName>
    <definedName name="__________________________________________________Pgm9">#REF!</definedName>
    <definedName name="_________________________________________________pgm10" localSheetId="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 localSheetId="9">#REF!</definedName>
    <definedName name="_______________________________________________Pgm11">#REF!</definedName>
    <definedName name="_______________________________________________Pgm12" localSheetId="9">#REF!</definedName>
    <definedName name="_______________________________________________Pgm12">#REF!</definedName>
    <definedName name="_______________________________________________Pgm13" localSheetId="9">#REF!</definedName>
    <definedName name="_______________________________________________Pgm13">#REF!</definedName>
    <definedName name="_______________________________________________Pgm14" localSheetId="9">#REF!</definedName>
    <definedName name="_______________________________________________Pgm14">#REF!</definedName>
    <definedName name="_______________________________________________Pgm15" localSheetId="9">#REF!</definedName>
    <definedName name="_______________________________________________Pgm15">#REF!</definedName>
    <definedName name="_______________________________________________Pgm2" localSheetId="9">#REF!</definedName>
    <definedName name="_______________________________________________Pgm2">#REF!</definedName>
    <definedName name="_______________________________________________Pgm3" localSheetId="9">#REF!</definedName>
    <definedName name="_______________________________________________Pgm3">#REF!</definedName>
    <definedName name="_______________________________________________Pgm4" localSheetId="9">#REF!</definedName>
    <definedName name="_______________________________________________Pgm4">#REF!</definedName>
    <definedName name="_______________________________________________Pgm5" localSheetId="9">#REF!</definedName>
    <definedName name="_______________________________________________Pgm5">#REF!</definedName>
    <definedName name="_______________________________________________Pgm6" localSheetId="9">#REF!</definedName>
    <definedName name="_______________________________________________Pgm6">#REF!</definedName>
    <definedName name="_______________________________________________Pgm7" localSheetId="9">#REF!</definedName>
    <definedName name="_______________________________________________Pgm7">#REF!</definedName>
    <definedName name="_______________________________________________Pgm8" localSheetId="9">#REF!</definedName>
    <definedName name="_______________________________________________Pgm8">#REF!</definedName>
    <definedName name="_______________________________________________Pgm9" localSheetId="9">#REF!</definedName>
    <definedName name="_______________________________________________Pgm9">#REF!</definedName>
    <definedName name="______________________________________________pgm10" localSheetId="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 localSheetId="9">#REF!</definedName>
    <definedName name="____________________________________________Pgm11">#REF!</definedName>
    <definedName name="____________________________________________Pgm12" localSheetId="9">#REF!</definedName>
    <definedName name="____________________________________________Pgm12">#REF!</definedName>
    <definedName name="____________________________________________Pgm13" localSheetId="9">#REF!</definedName>
    <definedName name="____________________________________________Pgm13">#REF!</definedName>
    <definedName name="____________________________________________Pgm14" localSheetId="9">#REF!</definedName>
    <definedName name="____________________________________________Pgm14">#REF!</definedName>
    <definedName name="____________________________________________Pgm15" localSheetId="9">#REF!</definedName>
    <definedName name="____________________________________________Pgm15">#REF!</definedName>
    <definedName name="____________________________________________Pgm2" localSheetId="9">#REF!</definedName>
    <definedName name="____________________________________________Pgm2">#REF!</definedName>
    <definedName name="____________________________________________Pgm3" localSheetId="9">#REF!</definedName>
    <definedName name="____________________________________________Pgm3">#REF!</definedName>
    <definedName name="____________________________________________Pgm4" localSheetId="9">#REF!</definedName>
    <definedName name="____________________________________________Pgm4">#REF!</definedName>
    <definedName name="____________________________________________Pgm5" localSheetId="9">#REF!</definedName>
    <definedName name="____________________________________________Pgm5">#REF!</definedName>
    <definedName name="____________________________________________Pgm6" localSheetId="9">#REF!</definedName>
    <definedName name="____________________________________________Pgm6">#REF!</definedName>
    <definedName name="____________________________________________Pgm7" localSheetId="9">#REF!</definedName>
    <definedName name="____________________________________________Pgm7">#REF!</definedName>
    <definedName name="____________________________________________Pgm8" localSheetId="9">#REF!</definedName>
    <definedName name="____________________________________________Pgm8">#REF!</definedName>
    <definedName name="____________________________________________Pgm9" localSheetId="9">#REF!</definedName>
    <definedName name="____________________________________________Pgm9">#REF!</definedName>
    <definedName name="___________________________________________Pgm1" localSheetId="9">#REF!</definedName>
    <definedName name="___________________________________________Pgm1">#REF!</definedName>
    <definedName name="___________________________________________pgm10" localSheetId="9">#REF!</definedName>
    <definedName name="___________________________________________pgm10">#REF!</definedName>
    <definedName name="___________________________________________Pgm11" localSheetId="9">#REF!</definedName>
    <definedName name="___________________________________________Pgm11">#REF!</definedName>
    <definedName name="___________________________________________Pgm12" localSheetId="9">#REF!</definedName>
    <definedName name="___________________________________________Pgm12">#REF!</definedName>
    <definedName name="___________________________________________Pgm13" localSheetId="9">#REF!</definedName>
    <definedName name="___________________________________________Pgm13">#REF!</definedName>
    <definedName name="___________________________________________Pgm14" localSheetId="9">#REF!</definedName>
    <definedName name="___________________________________________Pgm14">#REF!</definedName>
    <definedName name="___________________________________________Pgm15" localSheetId="9">#REF!</definedName>
    <definedName name="___________________________________________Pgm15">#REF!</definedName>
    <definedName name="___________________________________________Pgm2" localSheetId="9">#REF!</definedName>
    <definedName name="___________________________________________Pgm2">#REF!</definedName>
    <definedName name="___________________________________________Pgm3" localSheetId="9">#REF!</definedName>
    <definedName name="___________________________________________Pgm3">#REF!</definedName>
    <definedName name="___________________________________________Pgm4" localSheetId="9">#REF!</definedName>
    <definedName name="___________________________________________Pgm4">#REF!</definedName>
    <definedName name="___________________________________________Pgm5" localSheetId="9">#REF!</definedName>
    <definedName name="___________________________________________Pgm5">#REF!</definedName>
    <definedName name="___________________________________________Pgm6" localSheetId="9">#REF!</definedName>
    <definedName name="___________________________________________Pgm6">#REF!</definedName>
    <definedName name="___________________________________________Pgm7" localSheetId="9">#REF!</definedName>
    <definedName name="___________________________________________Pgm7">#REF!</definedName>
    <definedName name="___________________________________________Pgm8" localSheetId="9">#REF!</definedName>
    <definedName name="___________________________________________Pgm8">#REF!</definedName>
    <definedName name="___________________________________________Pgm9" localSheetId="9">#REF!</definedName>
    <definedName name="___________________________________________Pgm9">#REF!</definedName>
    <definedName name="__________________________________________pgm10" localSheetId="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 localSheetId="9">#REF!</definedName>
    <definedName name="__________________________________________Pgm16">#REF!</definedName>
    <definedName name="__________________________________________Pgm17" localSheetId="9">#REF!</definedName>
    <definedName name="__________________________________________Pgm17">#REF!</definedName>
    <definedName name="__________________________________________Pgm18" localSheetId="9">#REF!</definedName>
    <definedName name="__________________________________________Pgm18">#REF!</definedName>
    <definedName name="__________________________________________Pgm19" localSheetId="9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 localSheetId="9">#REF!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 localSheetId="9">#REF!</definedName>
    <definedName name="_________________________________________Pgm16">#REF!</definedName>
    <definedName name="_________________________________________Pgm17" localSheetId="9">#REF!</definedName>
    <definedName name="_________________________________________Pgm17">#REF!</definedName>
    <definedName name="_________________________________________Pgm18" localSheetId="9">#REF!</definedName>
    <definedName name="_________________________________________Pgm18">#REF!</definedName>
    <definedName name="_________________________________________Pgm19" localSheetId="9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 localSheetId="9">#REF!</definedName>
    <definedName name="________________________________________Pgm1">#REF!</definedName>
    <definedName name="________________________________________pgm10">'[18]CSS Pgm 10'!$D$3</definedName>
    <definedName name="________________________________________Pgm11" localSheetId="9">#REF!</definedName>
    <definedName name="________________________________________Pgm11">#REF!</definedName>
    <definedName name="________________________________________Pgm12" localSheetId="9">#REF!</definedName>
    <definedName name="________________________________________Pgm12">#REF!</definedName>
    <definedName name="________________________________________Pgm13" localSheetId="9">#REF!</definedName>
    <definedName name="________________________________________Pgm13">#REF!</definedName>
    <definedName name="________________________________________Pgm14" localSheetId="9">#REF!</definedName>
    <definedName name="________________________________________Pgm14">#REF!</definedName>
    <definedName name="________________________________________Pgm15" localSheetId="9">#REF!</definedName>
    <definedName name="________________________________________Pgm15">#REF!</definedName>
    <definedName name="________________________________________Pgm16" localSheetId="9">#REF!</definedName>
    <definedName name="________________________________________Pgm16">#REF!</definedName>
    <definedName name="________________________________________Pgm17" localSheetId="9">#REF!</definedName>
    <definedName name="________________________________________Pgm17">#REF!</definedName>
    <definedName name="________________________________________Pgm18" localSheetId="9">#REF!</definedName>
    <definedName name="________________________________________Pgm18">#REF!</definedName>
    <definedName name="________________________________________Pgm19" localSheetId="9">#REF!</definedName>
    <definedName name="________________________________________Pgm19">#REF!</definedName>
    <definedName name="________________________________________Pgm2" localSheetId="9">#REF!</definedName>
    <definedName name="________________________________________Pgm2">#REF!</definedName>
    <definedName name="________________________________________Pgm3" localSheetId="9">#REF!</definedName>
    <definedName name="________________________________________Pgm3">#REF!</definedName>
    <definedName name="________________________________________Pgm4" localSheetId="9">#REF!</definedName>
    <definedName name="________________________________________Pgm4">#REF!</definedName>
    <definedName name="________________________________________Pgm5" localSheetId="9">#REF!</definedName>
    <definedName name="________________________________________Pgm5">#REF!</definedName>
    <definedName name="________________________________________Pgm6" localSheetId="9">#REF!</definedName>
    <definedName name="________________________________________Pgm6">#REF!</definedName>
    <definedName name="________________________________________Pgm7" localSheetId="9">#REF!</definedName>
    <definedName name="________________________________________Pgm7">#REF!</definedName>
    <definedName name="________________________________________Pgm8" localSheetId="9">#REF!</definedName>
    <definedName name="________________________________________Pgm8">#REF!</definedName>
    <definedName name="________________________________________Pgm9" localSheetId="9">#REF!</definedName>
    <definedName name="________________________________________Pgm9">#REF!</definedName>
    <definedName name="_______________________________________Pgm1" localSheetId="9">#REF!</definedName>
    <definedName name="_______________________________________Pgm1">#REF!</definedName>
    <definedName name="_______________________________________pgm10" localSheetId="9">#REF!</definedName>
    <definedName name="_______________________________________pgm10">#REF!</definedName>
    <definedName name="_______________________________________Pgm11" localSheetId="9">#REF!</definedName>
    <definedName name="_______________________________________Pgm11">#REF!</definedName>
    <definedName name="_______________________________________Pgm12" localSheetId="9">#REF!</definedName>
    <definedName name="_______________________________________Pgm12">#REF!</definedName>
    <definedName name="_______________________________________Pgm13" localSheetId="9">#REF!</definedName>
    <definedName name="_______________________________________Pgm13">#REF!</definedName>
    <definedName name="_______________________________________Pgm14" localSheetId="9">#REF!</definedName>
    <definedName name="_______________________________________Pgm14">#REF!</definedName>
    <definedName name="_______________________________________Pgm15" localSheetId="9">#REF!</definedName>
    <definedName name="_______________________________________Pgm15">#REF!</definedName>
    <definedName name="_______________________________________Pgm16" localSheetId="9">#REF!</definedName>
    <definedName name="_______________________________________Pgm16">#REF!</definedName>
    <definedName name="_______________________________________Pgm17" localSheetId="9">#REF!</definedName>
    <definedName name="_______________________________________Pgm17">#REF!</definedName>
    <definedName name="_______________________________________Pgm18" localSheetId="9">#REF!</definedName>
    <definedName name="_______________________________________Pgm18">#REF!</definedName>
    <definedName name="_______________________________________Pgm19" localSheetId="9">#REF!</definedName>
    <definedName name="_______________________________________Pgm19">#REF!</definedName>
    <definedName name="_______________________________________Pgm2" localSheetId="9">#REF!</definedName>
    <definedName name="_______________________________________Pgm2">#REF!</definedName>
    <definedName name="_______________________________________Pgm3" localSheetId="9">#REF!</definedName>
    <definedName name="_______________________________________Pgm3">#REF!</definedName>
    <definedName name="_______________________________________Pgm4" localSheetId="9">#REF!</definedName>
    <definedName name="_______________________________________Pgm4">#REF!</definedName>
    <definedName name="_______________________________________Pgm5" localSheetId="9">#REF!</definedName>
    <definedName name="_______________________________________Pgm5">#REF!</definedName>
    <definedName name="_______________________________________Pgm6" localSheetId="9">#REF!</definedName>
    <definedName name="_______________________________________Pgm6">#REF!</definedName>
    <definedName name="_______________________________________Pgm7" localSheetId="9">#REF!</definedName>
    <definedName name="_______________________________________Pgm7">#REF!</definedName>
    <definedName name="_______________________________________Pgm8" localSheetId="9">#REF!</definedName>
    <definedName name="_______________________________________Pgm8">#REF!</definedName>
    <definedName name="_______________________________________Pgm9" localSheetId="9">#REF!</definedName>
    <definedName name="_______________________________________Pgm9">#REF!</definedName>
    <definedName name="______________________________________Pgm1" localSheetId="9">#REF!</definedName>
    <definedName name="______________________________________Pgm1">#REF!</definedName>
    <definedName name="______________________________________pgm10" localSheetId="9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 localSheetId="9">#REF!</definedName>
    <definedName name="______________________________________Pgm16">#REF!</definedName>
    <definedName name="______________________________________Pgm17" localSheetId="9">#REF!</definedName>
    <definedName name="______________________________________Pgm17">#REF!</definedName>
    <definedName name="______________________________________Pgm18" localSheetId="9">#REF!</definedName>
    <definedName name="______________________________________Pgm18">#REF!</definedName>
    <definedName name="______________________________________Pgm19" localSheetId="9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 localSheetId="9">#REF!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 localSheetId="9">#REF!</definedName>
    <definedName name="_____________________________________Pgm16">#REF!</definedName>
    <definedName name="_____________________________________Pgm17" localSheetId="9">#REF!</definedName>
    <definedName name="_____________________________________Pgm17">#REF!</definedName>
    <definedName name="_____________________________________Pgm18" localSheetId="9">#REF!</definedName>
    <definedName name="_____________________________________Pgm18">#REF!</definedName>
    <definedName name="_____________________________________Pgm19" localSheetId="9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 localSheetId="9">#REF!</definedName>
    <definedName name="____________________________________Pgm1">#REF!</definedName>
    <definedName name="____________________________________pgm10">'[20]CSS Pgm 10'!$D$3</definedName>
    <definedName name="____________________________________Pgm11" localSheetId="9">#REF!</definedName>
    <definedName name="____________________________________Pgm11">#REF!</definedName>
    <definedName name="____________________________________Pgm12" localSheetId="9">#REF!</definedName>
    <definedName name="____________________________________Pgm12">#REF!</definedName>
    <definedName name="____________________________________Pgm13" localSheetId="9">#REF!</definedName>
    <definedName name="____________________________________Pgm13">#REF!</definedName>
    <definedName name="____________________________________Pgm14" localSheetId="9">#REF!</definedName>
    <definedName name="____________________________________Pgm14">#REF!</definedName>
    <definedName name="____________________________________Pgm15" localSheetId="9">#REF!</definedName>
    <definedName name="____________________________________Pgm15">#REF!</definedName>
    <definedName name="____________________________________Pgm16" localSheetId="9">#REF!</definedName>
    <definedName name="____________________________________Pgm16">#REF!</definedName>
    <definedName name="____________________________________Pgm17" localSheetId="9">#REF!</definedName>
    <definedName name="____________________________________Pgm17">#REF!</definedName>
    <definedName name="____________________________________Pgm18" localSheetId="9">#REF!</definedName>
    <definedName name="____________________________________Pgm18">#REF!</definedName>
    <definedName name="____________________________________Pgm19" localSheetId="9">#REF!</definedName>
    <definedName name="____________________________________Pgm19">#REF!</definedName>
    <definedName name="____________________________________Pgm2" localSheetId="9">#REF!</definedName>
    <definedName name="____________________________________Pgm2">#REF!</definedName>
    <definedName name="____________________________________Pgm3" localSheetId="9">#REF!</definedName>
    <definedName name="____________________________________Pgm3">#REF!</definedName>
    <definedName name="____________________________________Pgm4" localSheetId="9">#REF!</definedName>
    <definedName name="____________________________________Pgm4">#REF!</definedName>
    <definedName name="____________________________________Pgm5" localSheetId="9">#REF!</definedName>
    <definedName name="____________________________________Pgm5">#REF!</definedName>
    <definedName name="____________________________________Pgm6" localSheetId="9">#REF!</definedName>
    <definedName name="____________________________________Pgm6">#REF!</definedName>
    <definedName name="____________________________________Pgm7" localSheetId="9">#REF!</definedName>
    <definedName name="____________________________________Pgm7">#REF!</definedName>
    <definedName name="____________________________________Pgm8" localSheetId="9">#REF!</definedName>
    <definedName name="____________________________________Pgm8">#REF!</definedName>
    <definedName name="____________________________________Pgm9" localSheetId="9">#REF!</definedName>
    <definedName name="____________________________________Pgm9">#REF!</definedName>
    <definedName name="___________________________________Pgm1" localSheetId="9">#REF!</definedName>
    <definedName name="___________________________________Pgm1">#REF!</definedName>
    <definedName name="___________________________________pgm10" localSheetId="9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 localSheetId="9">#REF!</definedName>
    <definedName name="___________________________________Pgm16">#REF!</definedName>
    <definedName name="___________________________________Pgm17" localSheetId="9">#REF!</definedName>
    <definedName name="___________________________________Pgm17">#REF!</definedName>
    <definedName name="___________________________________Pgm18" localSheetId="9">#REF!</definedName>
    <definedName name="___________________________________Pgm18">#REF!</definedName>
    <definedName name="___________________________________Pgm19" localSheetId="9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 localSheetId="9">#REF!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 localSheetId="9">#REF!</definedName>
    <definedName name="__________________________________Pgm16">#REF!</definedName>
    <definedName name="__________________________________Pgm17" localSheetId="9">#REF!</definedName>
    <definedName name="__________________________________Pgm17">#REF!</definedName>
    <definedName name="__________________________________Pgm18" localSheetId="9">#REF!</definedName>
    <definedName name="__________________________________Pgm18">#REF!</definedName>
    <definedName name="__________________________________Pgm19" localSheetId="9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 localSheetId="9">#REF!</definedName>
    <definedName name="_________________________________Pgm1">#REF!</definedName>
    <definedName name="_________________________________pgm10">'[22]CSS Pgm 10'!$D$3</definedName>
    <definedName name="_________________________________Pgm11" localSheetId="9">#REF!</definedName>
    <definedName name="_________________________________Pgm11">#REF!</definedName>
    <definedName name="_________________________________Pgm12" localSheetId="9">#REF!</definedName>
    <definedName name="_________________________________Pgm12">#REF!</definedName>
    <definedName name="_________________________________Pgm13" localSheetId="9">#REF!</definedName>
    <definedName name="_________________________________Pgm13">#REF!</definedName>
    <definedName name="_________________________________Pgm14" localSheetId="9">#REF!</definedName>
    <definedName name="_________________________________Pgm14">#REF!</definedName>
    <definedName name="_________________________________Pgm15" localSheetId="9">#REF!</definedName>
    <definedName name="_________________________________Pgm15">#REF!</definedName>
    <definedName name="_________________________________Pgm16" localSheetId="9">#REF!</definedName>
    <definedName name="_________________________________Pgm16">#REF!</definedName>
    <definedName name="_________________________________Pgm17" localSheetId="9">#REF!</definedName>
    <definedName name="_________________________________Pgm17">#REF!</definedName>
    <definedName name="_________________________________Pgm18" localSheetId="9">#REF!</definedName>
    <definedName name="_________________________________Pgm18">#REF!</definedName>
    <definedName name="_________________________________Pgm19" localSheetId="9">#REF!</definedName>
    <definedName name="_________________________________Pgm19">#REF!</definedName>
    <definedName name="_________________________________Pgm2" localSheetId="9">#REF!</definedName>
    <definedName name="_________________________________Pgm2">#REF!</definedName>
    <definedName name="_________________________________Pgm3" localSheetId="9">#REF!</definedName>
    <definedName name="_________________________________Pgm3">#REF!</definedName>
    <definedName name="_________________________________Pgm4" localSheetId="9">#REF!</definedName>
    <definedName name="_________________________________Pgm4">#REF!</definedName>
    <definedName name="_________________________________Pgm5" localSheetId="9">#REF!</definedName>
    <definedName name="_________________________________Pgm5">#REF!</definedName>
    <definedName name="_________________________________Pgm6" localSheetId="9">#REF!</definedName>
    <definedName name="_________________________________Pgm6">#REF!</definedName>
    <definedName name="_________________________________Pgm7" localSheetId="9">#REF!</definedName>
    <definedName name="_________________________________Pgm7">#REF!</definedName>
    <definedName name="_________________________________Pgm8" localSheetId="9">#REF!</definedName>
    <definedName name="_________________________________Pgm8">#REF!</definedName>
    <definedName name="_________________________________Pgm9" localSheetId="9">#REF!</definedName>
    <definedName name="_________________________________Pgm9">#REF!</definedName>
    <definedName name="________________________________Pgm1" localSheetId="9">#REF!</definedName>
    <definedName name="________________________________Pgm1">#REF!</definedName>
    <definedName name="________________________________pgm10" localSheetId="9">#REF!</definedName>
    <definedName name="________________________________pgm10">#REF!</definedName>
    <definedName name="________________________________Pgm11" localSheetId="9">#REF!</definedName>
    <definedName name="________________________________Pgm11">#REF!</definedName>
    <definedName name="________________________________Pgm12" localSheetId="9">#REF!</definedName>
    <definedName name="________________________________Pgm12">#REF!</definedName>
    <definedName name="________________________________Pgm13" localSheetId="9">#REF!</definedName>
    <definedName name="________________________________Pgm13">#REF!</definedName>
    <definedName name="________________________________Pgm14" localSheetId="9">#REF!</definedName>
    <definedName name="________________________________Pgm14">#REF!</definedName>
    <definedName name="________________________________Pgm15" localSheetId="9">#REF!</definedName>
    <definedName name="________________________________Pgm15">#REF!</definedName>
    <definedName name="________________________________Pgm16" localSheetId="9">#REF!</definedName>
    <definedName name="________________________________Pgm16">#REF!</definedName>
    <definedName name="________________________________Pgm17" localSheetId="9">#REF!</definedName>
    <definedName name="________________________________Pgm17">#REF!</definedName>
    <definedName name="________________________________Pgm18" localSheetId="9">#REF!</definedName>
    <definedName name="________________________________Pgm18">#REF!</definedName>
    <definedName name="________________________________Pgm19" localSheetId="9">#REF!</definedName>
    <definedName name="________________________________Pgm19">#REF!</definedName>
    <definedName name="________________________________Pgm2" localSheetId="9">#REF!</definedName>
    <definedName name="________________________________Pgm2">#REF!</definedName>
    <definedName name="________________________________Pgm3" localSheetId="9">#REF!</definedName>
    <definedName name="________________________________Pgm3">#REF!</definedName>
    <definedName name="________________________________Pgm4" localSheetId="9">#REF!</definedName>
    <definedName name="________________________________Pgm4">#REF!</definedName>
    <definedName name="________________________________Pgm5" localSheetId="9">#REF!</definedName>
    <definedName name="________________________________Pgm5">#REF!</definedName>
    <definedName name="________________________________Pgm6" localSheetId="9">#REF!</definedName>
    <definedName name="________________________________Pgm6">#REF!</definedName>
    <definedName name="________________________________Pgm7" localSheetId="9">#REF!</definedName>
    <definedName name="________________________________Pgm7">#REF!</definedName>
    <definedName name="________________________________Pgm8" localSheetId="9">#REF!</definedName>
    <definedName name="________________________________Pgm8">#REF!</definedName>
    <definedName name="________________________________Pgm9" localSheetId="9">#REF!</definedName>
    <definedName name="________________________________Pgm9">#REF!</definedName>
    <definedName name="_______________________________Pgm1" localSheetId="9">#REF!</definedName>
    <definedName name="_______________________________Pgm1">#REF!</definedName>
    <definedName name="_______________________________pgm10" localSheetId="9">#REF!</definedName>
    <definedName name="_______________________________pgm10">#REF!</definedName>
    <definedName name="_______________________________Pgm11" localSheetId="9">#REF!</definedName>
    <definedName name="_______________________________Pgm11">#REF!</definedName>
    <definedName name="_______________________________Pgm12" localSheetId="9">#REF!</definedName>
    <definedName name="_______________________________Pgm12">#REF!</definedName>
    <definedName name="_______________________________Pgm13" localSheetId="9">#REF!</definedName>
    <definedName name="_______________________________Pgm13">#REF!</definedName>
    <definedName name="_______________________________Pgm14" localSheetId="9">#REF!</definedName>
    <definedName name="_______________________________Pgm14">#REF!</definedName>
    <definedName name="_______________________________Pgm15" localSheetId="9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 localSheetId="9">#REF!</definedName>
    <definedName name="_______________________________Pgm5">#REF!</definedName>
    <definedName name="_______________________________Pgm6" localSheetId="9">#REF!</definedName>
    <definedName name="_______________________________Pgm6">#REF!</definedName>
    <definedName name="_______________________________Pgm7" localSheetId="9">#REF!</definedName>
    <definedName name="_______________________________Pgm7">#REF!</definedName>
    <definedName name="_______________________________Pgm8" localSheetId="9">#REF!</definedName>
    <definedName name="_______________________________Pgm8">#REF!</definedName>
    <definedName name="_______________________________Pgm9" localSheetId="9">#REF!</definedName>
    <definedName name="_______________________________Pgm9">#REF!</definedName>
    <definedName name="______________________________Pgm1" localSheetId="9">#REF!</definedName>
    <definedName name="______________________________Pgm1">#REF!</definedName>
    <definedName name="______________________________pgm10" localSheetId="9">#REF!</definedName>
    <definedName name="______________________________pgm10">#REF!</definedName>
    <definedName name="______________________________Pgm11" localSheetId="9">#REF!</definedName>
    <definedName name="______________________________Pgm11">#REF!</definedName>
    <definedName name="______________________________Pgm12" localSheetId="9">#REF!</definedName>
    <definedName name="______________________________Pgm12">#REF!</definedName>
    <definedName name="______________________________Pgm13" localSheetId="9">#REF!</definedName>
    <definedName name="______________________________Pgm13">#REF!</definedName>
    <definedName name="______________________________Pgm14" localSheetId="9">#REF!</definedName>
    <definedName name="______________________________Pgm14">#REF!</definedName>
    <definedName name="______________________________Pgm15" localSheetId="9">#REF!</definedName>
    <definedName name="______________________________Pgm15">#REF!</definedName>
    <definedName name="______________________________Pgm16" localSheetId="9">#REF!</definedName>
    <definedName name="______________________________Pgm16">#REF!</definedName>
    <definedName name="______________________________Pgm17" localSheetId="9">#REF!</definedName>
    <definedName name="______________________________Pgm17">#REF!</definedName>
    <definedName name="______________________________Pgm18" localSheetId="9">#REF!</definedName>
    <definedName name="______________________________Pgm18">#REF!</definedName>
    <definedName name="______________________________Pgm19" localSheetId="9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 localSheetId="9">#REF!</definedName>
    <definedName name="______________________________Pgm5">#REF!</definedName>
    <definedName name="______________________________Pgm6" localSheetId="9">#REF!</definedName>
    <definedName name="______________________________Pgm6">#REF!</definedName>
    <definedName name="______________________________Pgm7" localSheetId="9">#REF!</definedName>
    <definedName name="______________________________Pgm7">#REF!</definedName>
    <definedName name="______________________________Pgm8" localSheetId="9">#REF!</definedName>
    <definedName name="______________________________Pgm8">#REF!</definedName>
    <definedName name="______________________________Pgm9" localSheetId="9">#REF!</definedName>
    <definedName name="______________________________Pgm9">#REF!</definedName>
    <definedName name="_____________________________Pgm1" localSheetId="9">#REF!</definedName>
    <definedName name="_____________________________Pgm1">#REF!</definedName>
    <definedName name="_____________________________pgm10" localSheetId="9">#REF!</definedName>
    <definedName name="_____________________________pgm10">#REF!</definedName>
    <definedName name="_____________________________Pgm11" localSheetId="9">#REF!</definedName>
    <definedName name="_____________________________Pgm11">#REF!</definedName>
    <definedName name="_____________________________Pgm12" localSheetId="9">#REF!</definedName>
    <definedName name="_____________________________Pgm12">#REF!</definedName>
    <definedName name="_____________________________Pgm13" localSheetId="9">#REF!</definedName>
    <definedName name="_____________________________Pgm13">#REF!</definedName>
    <definedName name="_____________________________Pgm14" localSheetId="9">#REF!</definedName>
    <definedName name="_____________________________Pgm14">#REF!</definedName>
    <definedName name="_____________________________Pgm15" localSheetId="9">#REF!</definedName>
    <definedName name="_____________________________Pgm15">#REF!</definedName>
    <definedName name="_____________________________Pgm16" localSheetId="9">#REF!</definedName>
    <definedName name="_____________________________Pgm16">#REF!</definedName>
    <definedName name="_____________________________Pgm17" localSheetId="9">#REF!</definedName>
    <definedName name="_____________________________Pgm17">#REF!</definedName>
    <definedName name="_____________________________Pgm18" localSheetId="9">#REF!</definedName>
    <definedName name="_____________________________Pgm18">#REF!</definedName>
    <definedName name="_____________________________Pgm19" localSheetId="9">#REF!</definedName>
    <definedName name="_____________________________Pgm19">#REF!</definedName>
    <definedName name="_____________________________Pgm2" localSheetId="9">#REF!</definedName>
    <definedName name="_____________________________Pgm2">#REF!</definedName>
    <definedName name="_____________________________Pgm3" localSheetId="9">#REF!</definedName>
    <definedName name="_____________________________Pgm3">#REF!</definedName>
    <definedName name="_____________________________Pgm4" localSheetId="9">#REF!</definedName>
    <definedName name="_____________________________Pgm4">#REF!</definedName>
    <definedName name="_____________________________Pgm5" localSheetId="9">#REF!</definedName>
    <definedName name="_____________________________Pgm5">#REF!</definedName>
    <definedName name="_____________________________Pgm6" localSheetId="9">#REF!</definedName>
    <definedName name="_____________________________Pgm6">#REF!</definedName>
    <definedName name="_____________________________Pgm7" localSheetId="9">#REF!</definedName>
    <definedName name="_____________________________Pgm7">#REF!</definedName>
    <definedName name="_____________________________Pgm8" localSheetId="9">#REF!</definedName>
    <definedName name="_____________________________Pgm8">#REF!</definedName>
    <definedName name="_____________________________Pgm9" localSheetId="9">#REF!</definedName>
    <definedName name="_____________________________Pgm9">#REF!</definedName>
    <definedName name="____________________________pgm10" localSheetId="9">#REF!</definedName>
    <definedName name="____________________________pgm10">#REF!</definedName>
    <definedName name="____________________________Pgm11" localSheetId="9">#REF!</definedName>
    <definedName name="____________________________Pgm11">#REF!</definedName>
    <definedName name="____________________________Pgm12" localSheetId="9">#REF!</definedName>
    <definedName name="____________________________Pgm12">#REF!</definedName>
    <definedName name="____________________________Pgm13" localSheetId="9">#REF!</definedName>
    <definedName name="____________________________Pgm13">#REF!</definedName>
    <definedName name="____________________________Pgm14" localSheetId="9">#REF!</definedName>
    <definedName name="____________________________Pgm14">#REF!</definedName>
    <definedName name="____________________________Pgm15" localSheetId="9">#REF!</definedName>
    <definedName name="____________________________Pgm15">#REF!</definedName>
    <definedName name="____________________________Pgm16" localSheetId="9">#REF!</definedName>
    <definedName name="____________________________Pgm16">#REF!</definedName>
    <definedName name="____________________________Pgm17" localSheetId="9">#REF!</definedName>
    <definedName name="____________________________Pgm17">#REF!</definedName>
    <definedName name="____________________________Pgm18" localSheetId="9">#REF!</definedName>
    <definedName name="____________________________Pgm18">#REF!</definedName>
    <definedName name="____________________________Pgm19" localSheetId="9">#REF!</definedName>
    <definedName name="____________________________Pgm19">#REF!</definedName>
    <definedName name="____________________________Pgm2" localSheetId="9">#REF!</definedName>
    <definedName name="____________________________Pgm2">#REF!</definedName>
    <definedName name="____________________________Pgm3" localSheetId="9">#REF!</definedName>
    <definedName name="____________________________Pgm3">#REF!</definedName>
    <definedName name="____________________________Pgm4" localSheetId="9">#REF!</definedName>
    <definedName name="____________________________Pgm4">#REF!</definedName>
    <definedName name="____________________________Pgm5" localSheetId="9">#REF!</definedName>
    <definedName name="____________________________Pgm5">#REF!</definedName>
    <definedName name="____________________________Pgm6" localSheetId="9">#REF!</definedName>
    <definedName name="____________________________Pgm6">#REF!</definedName>
    <definedName name="____________________________Pgm7" localSheetId="9">#REF!</definedName>
    <definedName name="____________________________Pgm7">#REF!</definedName>
    <definedName name="____________________________Pgm8" localSheetId="9">#REF!</definedName>
    <definedName name="____________________________Pgm8">#REF!</definedName>
    <definedName name="____________________________Pgm9" localSheetId="9">#REF!</definedName>
    <definedName name="____________________________Pgm9">#REF!</definedName>
    <definedName name="___________________________Pgm1" localSheetId="9">#REF!</definedName>
    <definedName name="___________________________Pgm1">#REF!</definedName>
    <definedName name="___________________________pgm10" localSheetId="9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 localSheetId="9">#REF!</definedName>
    <definedName name="___________________________Pgm16">#REF!</definedName>
    <definedName name="___________________________Pgm17" localSheetId="9">#REF!</definedName>
    <definedName name="___________________________Pgm17">#REF!</definedName>
    <definedName name="___________________________Pgm18" localSheetId="9">#REF!</definedName>
    <definedName name="___________________________Pgm18">#REF!</definedName>
    <definedName name="___________________________Pgm19" localSheetId="9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 localSheetId="9">#REF!</definedName>
    <definedName name="__________________________Pgm1">#REF!</definedName>
    <definedName name="__________________________pgm10">'[25]CSS WP 10'!$D$3</definedName>
    <definedName name="__________________________Pgm11" localSheetId="9">#REF!</definedName>
    <definedName name="__________________________Pgm11">#REF!</definedName>
    <definedName name="__________________________Pgm12" localSheetId="9">#REF!</definedName>
    <definedName name="__________________________Pgm12">#REF!</definedName>
    <definedName name="__________________________Pgm13" localSheetId="9">#REF!</definedName>
    <definedName name="__________________________Pgm13">#REF!</definedName>
    <definedName name="__________________________Pgm14" localSheetId="9">#REF!</definedName>
    <definedName name="__________________________Pgm14">#REF!</definedName>
    <definedName name="__________________________Pgm15" localSheetId="9">#REF!</definedName>
    <definedName name="__________________________Pgm15">#REF!</definedName>
    <definedName name="__________________________Pgm16" localSheetId="9">#REF!</definedName>
    <definedName name="__________________________Pgm16">#REF!</definedName>
    <definedName name="__________________________Pgm17" localSheetId="9">#REF!</definedName>
    <definedName name="__________________________Pgm17">#REF!</definedName>
    <definedName name="__________________________Pgm18" localSheetId="9">#REF!</definedName>
    <definedName name="__________________________Pgm18">#REF!</definedName>
    <definedName name="__________________________Pgm19" localSheetId="9">#REF!</definedName>
    <definedName name="__________________________Pgm19">#REF!</definedName>
    <definedName name="__________________________Pgm2">'[26]CSS Pgm 2'!$D$3</definedName>
    <definedName name="__________________________Pgm3" localSheetId="9">#REF!</definedName>
    <definedName name="__________________________Pgm3">#REF!</definedName>
    <definedName name="__________________________Pgm4" localSheetId="9">#REF!</definedName>
    <definedName name="__________________________Pgm4">#REF!</definedName>
    <definedName name="__________________________Pgm5" localSheetId="9">#REF!</definedName>
    <definedName name="__________________________Pgm5">#REF!</definedName>
    <definedName name="__________________________Pgm6" localSheetId="9">#REF!</definedName>
    <definedName name="__________________________Pgm6">#REF!</definedName>
    <definedName name="__________________________Pgm7" localSheetId="9">#REF!</definedName>
    <definedName name="__________________________Pgm7">#REF!</definedName>
    <definedName name="__________________________Pgm8" localSheetId="9">#REF!</definedName>
    <definedName name="__________________________Pgm8">#REF!</definedName>
    <definedName name="__________________________Pgm9" localSheetId="9">#REF!</definedName>
    <definedName name="__________________________Pgm9">#REF!</definedName>
    <definedName name="_________________________Pgm1" localSheetId="9">#REF!</definedName>
    <definedName name="_________________________Pgm1">#REF!</definedName>
    <definedName name="_________________________pgm10" localSheetId="9">#REF!</definedName>
    <definedName name="_________________________pgm10">#REF!</definedName>
    <definedName name="_________________________Pgm11" localSheetId="9">#REF!</definedName>
    <definedName name="_________________________Pgm11">#REF!</definedName>
    <definedName name="_________________________Pgm12" localSheetId="9">#REF!</definedName>
    <definedName name="_________________________Pgm12">#REF!</definedName>
    <definedName name="_________________________Pgm13" localSheetId="9">#REF!</definedName>
    <definedName name="_________________________Pgm13">#REF!</definedName>
    <definedName name="_________________________Pgm14" localSheetId="9">#REF!</definedName>
    <definedName name="_________________________Pgm14">#REF!</definedName>
    <definedName name="_________________________Pgm15" localSheetId="9">#REF!</definedName>
    <definedName name="_________________________Pgm15">#REF!</definedName>
    <definedName name="_________________________Pgm16" localSheetId="9">#REF!</definedName>
    <definedName name="_________________________Pgm16">#REF!</definedName>
    <definedName name="_________________________Pgm17" localSheetId="9">#REF!</definedName>
    <definedName name="_________________________Pgm17">#REF!</definedName>
    <definedName name="_________________________Pgm18" localSheetId="9">#REF!</definedName>
    <definedName name="_________________________Pgm18">#REF!</definedName>
    <definedName name="_________________________Pgm19" localSheetId="9">#REF!</definedName>
    <definedName name="_________________________Pgm19">#REF!</definedName>
    <definedName name="_________________________Pgm2" localSheetId="9">#REF!</definedName>
    <definedName name="_________________________Pgm2">#REF!</definedName>
    <definedName name="_________________________Pgm3" localSheetId="9">#REF!</definedName>
    <definedName name="_________________________Pgm3">#REF!</definedName>
    <definedName name="_________________________Pgm4" localSheetId="9">#REF!</definedName>
    <definedName name="_________________________Pgm4">#REF!</definedName>
    <definedName name="_________________________Pgm5" localSheetId="9">#REF!</definedName>
    <definedName name="_________________________Pgm5">#REF!</definedName>
    <definedName name="_________________________Pgm6" localSheetId="9">#REF!</definedName>
    <definedName name="_________________________Pgm6">#REF!</definedName>
    <definedName name="_________________________Pgm7" localSheetId="9">#REF!</definedName>
    <definedName name="_________________________Pgm7">#REF!</definedName>
    <definedName name="_________________________Pgm8" localSheetId="9">#REF!</definedName>
    <definedName name="_________________________Pgm8">#REF!</definedName>
    <definedName name="_________________________Pgm9" localSheetId="9">#REF!</definedName>
    <definedName name="_________________________Pgm9">#REF!</definedName>
    <definedName name="________________________Pgm1" localSheetId="9">#REF!</definedName>
    <definedName name="________________________Pgm1">#REF!</definedName>
    <definedName name="________________________pgm10" localSheetId="9">#REF!</definedName>
    <definedName name="________________________pgm10">#REF!</definedName>
    <definedName name="________________________Pgm11" localSheetId="9">#REF!</definedName>
    <definedName name="________________________Pgm11">#REF!</definedName>
    <definedName name="________________________Pgm12" localSheetId="9">#REF!</definedName>
    <definedName name="________________________Pgm12">#REF!</definedName>
    <definedName name="________________________Pgm13" localSheetId="9">#REF!</definedName>
    <definedName name="________________________Pgm13">#REF!</definedName>
    <definedName name="________________________Pgm14" localSheetId="9">#REF!</definedName>
    <definedName name="________________________Pgm14">#REF!</definedName>
    <definedName name="________________________Pgm15" localSheetId="9">#REF!</definedName>
    <definedName name="________________________Pgm15">#REF!</definedName>
    <definedName name="________________________Pgm16" localSheetId="9">#REF!</definedName>
    <definedName name="________________________Pgm16">#REF!</definedName>
    <definedName name="________________________Pgm17" localSheetId="9">#REF!</definedName>
    <definedName name="________________________Pgm17">#REF!</definedName>
    <definedName name="________________________Pgm18" localSheetId="9">#REF!</definedName>
    <definedName name="________________________Pgm18">#REF!</definedName>
    <definedName name="________________________Pgm19" localSheetId="9">#REF!</definedName>
    <definedName name="________________________Pgm19">#REF!</definedName>
    <definedName name="________________________Pgm2" localSheetId="9">#REF!</definedName>
    <definedName name="________________________Pgm2">#REF!</definedName>
    <definedName name="________________________Pgm3" localSheetId="9">#REF!</definedName>
    <definedName name="________________________Pgm3">#REF!</definedName>
    <definedName name="________________________Pgm4" localSheetId="9">#REF!</definedName>
    <definedName name="________________________Pgm4">#REF!</definedName>
    <definedName name="________________________Pgm5" localSheetId="9">#REF!</definedName>
    <definedName name="________________________Pgm5">#REF!</definedName>
    <definedName name="________________________Pgm6" localSheetId="9">#REF!</definedName>
    <definedName name="________________________Pgm6">#REF!</definedName>
    <definedName name="________________________Pgm7" localSheetId="9">#REF!</definedName>
    <definedName name="________________________Pgm7">#REF!</definedName>
    <definedName name="________________________Pgm8" localSheetId="9">#REF!</definedName>
    <definedName name="________________________Pgm8">#REF!</definedName>
    <definedName name="________________________Pgm9" localSheetId="9">#REF!</definedName>
    <definedName name="________________________Pgm9">#REF!</definedName>
    <definedName name="_______________________Pgm1" localSheetId="9">#REF!</definedName>
    <definedName name="_______________________Pgm1">#REF!</definedName>
    <definedName name="_______________________pgm10" localSheetId="9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 localSheetId="9">#REF!</definedName>
    <definedName name="_______________________Pgm16">#REF!</definedName>
    <definedName name="_______________________Pgm17" localSheetId="9">#REF!</definedName>
    <definedName name="_______________________Pgm17">#REF!</definedName>
    <definedName name="_______________________Pgm18" localSheetId="9">#REF!</definedName>
    <definedName name="_______________________Pgm18">#REF!</definedName>
    <definedName name="_______________________Pgm19" localSheetId="9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 localSheetId="9">#REF!</definedName>
    <definedName name="______________________Pgm11">#REF!</definedName>
    <definedName name="______________________Pgm12" localSheetId="9">#REF!</definedName>
    <definedName name="______________________Pgm12">#REF!</definedName>
    <definedName name="______________________Pgm13" localSheetId="9">#REF!</definedName>
    <definedName name="______________________Pgm13">#REF!</definedName>
    <definedName name="______________________Pgm14" localSheetId="9">#REF!</definedName>
    <definedName name="______________________Pgm14">#REF!</definedName>
    <definedName name="______________________Pgm15" localSheetId="9">#REF!</definedName>
    <definedName name="______________________Pgm15">#REF!</definedName>
    <definedName name="______________________Pgm16" localSheetId="9">#REF!</definedName>
    <definedName name="______________________Pgm16">#REF!</definedName>
    <definedName name="______________________Pgm17" localSheetId="9">#REF!</definedName>
    <definedName name="______________________Pgm17">#REF!</definedName>
    <definedName name="______________________Pgm18" localSheetId="9">#REF!</definedName>
    <definedName name="______________________Pgm18">#REF!</definedName>
    <definedName name="______________________Pgm19" localSheetId="9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 localSheetId="9">#REF!</definedName>
    <definedName name="______________________Pgm6">#REF!</definedName>
    <definedName name="______________________Pgm7" localSheetId="9">#REF!</definedName>
    <definedName name="______________________Pgm7">#REF!</definedName>
    <definedName name="______________________Pgm8" localSheetId="9">#REF!</definedName>
    <definedName name="______________________Pgm8">#REF!</definedName>
    <definedName name="______________________Pgm9" localSheetId="9">#REF!</definedName>
    <definedName name="______________________Pgm9">#REF!</definedName>
    <definedName name="_____________________Pgm1" localSheetId="9">#REF!</definedName>
    <definedName name="_____________________Pgm1">#REF!</definedName>
    <definedName name="_____________________pgm10" localSheetId="9">#REF!</definedName>
    <definedName name="_____________________pgm10">#REF!</definedName>
    <definedName name="_____________________Pgm11" localSheetId="9">#REF!</definedName>
    <definedName name="_____________________Pgm11">#REF!</definedName>
    <definedName name="_____________________Pgm12" localSheetId="9">#REF!</definedName>
    <definedName name="_____________________Pgm12">#REF!</definedName>
    <definedName name="_____________________Pgm13" localSheetId="9">#REF!</definedName>
    <definedName name="_____________________Pgm13">#REF!</definedName>
    <definedName name="_____________________Pgm14" localSheetId="9">#REF!</definedName>
    <definedName name="_____________________Pgm14">#REF!</definedName>
    <definedName name="_____________________Pgm15" localSheetId="9">#REF!</definedName>
    <definedName name="_____________________Pgm15">#REF!</definedName>
    <definedName name="_____________________Pgm16" localSheetId="9">#REF!</definedName>
    <definedName name="_____________________Pgm16">#REF!</definedName>
    <definedName name="_____________________Pgm17" localSheetId="9">#REF!</definedName>
    <definedName name="_____________________Pgm17">#REF!</definedName>
    <definedName name="_____________________Pgm18" localSheetId="9">#REF!</definedName>
    <definedName name="_____________________Pgm18">#REF!</definedName>
    <definedName name="_____________________Pgm19" localSheetId="9">#REF!</definedName>
    <definedName name="_____________________Pgm19">#REF!</definedName>
    <definedName name="_____________________Pgm2" localSheetId="9">#REF!</definedName>
    <definedName name="_____________________Pgm2">#REF!</definedName>
    <definedName name="_____________________Pgm3" localSheetId="9">#REF!</definedName>
    <definedName name="_____________________Pgm3">#REF!</definedName>
    <definedName name="_____________________Pgm4" localSheetId="9">#REF!</definedName>
    <definedName name="_____________________Pgm4">#REF!</definedName>
    <definedName name="_____________________Pgm5" localSheetId="9">#REF!</definedName>
    <definedName name="_____________________Pgm5">#REF!</definedName>
    <definedName name="_____________________Pgm6" localSheetId="9">#REF!</definedName>
    <definedName name="_____________________Pgm6">#REF!</definedName>
    <definedName name="_____________________Pgm7" localSheetId="9">#REF!</definedName>
    <definedName name="_____________________Pgm7">#REF!</definedName>
    <definedName name="_____________________Pgm8" localSheetId="9">#REF!</definedName>
    <definedName name="_____________________Pgm8">#REF!</definedName>
    <definedName name="_____________________Pgm9" localSheetId="9">#REF!</definedName>
    <definedName name="_____________________Pgm9">#REF!</definedName>
    <definedName name="____________________Pgm1" localSheetId="9">#REF!</definedName>
    <definedName name="____________________Pgm1">#REF!</definedName>
    <definedName name="____________________pgm10" localSheetId="9">#REF!</definedName>
    <definedName name="____________________pgm10">#REF!</definedName>
    <definedName name="____________________Pgm11" localSheetId="9">#REF!</definedName>
    <definedName name="____________________Pgm11">#REF!</definedName>
    <definedName name="____________________Pgm12" localSheetId="9">#REF!</definedName>
    <definedName name="____________________Pgm12">#REF!</definedName>
    <definedName name="____________________Pgm13" localSheetId="9">#REF!</definedName>
    <definedName name="____________________Pgm13">#REF!</definedName>
    <definedName name="____________________Pgm14" localSheetId="9">#REF!</definedName>
    <definedName name="____________________Pgm14">#REF!</definedName>
    <definedName name="____________________Pgm15" localSheetId="9">#REF!</definedName>
    <definedName name="____________________Pgm15">#REF!</definedName>
    <definedName name="____________________Pgm16" localSheetId="9">#REF!</definedName>
    <definedName name="____________________Pgm16">#REF!</definedName>
    <definedName name="____________________Pgm17" localSheetId="9">#REF!</definedName>
    <definedName name="____________________Pgm17">#REF!</definedName>
    <definedName name="____________________Pgm18" localSheetId="9">#REF!</definedName>
    <definedName name="____________________Pgm18">#REF!</definedName>
    <definedName name="____________________Pgm19" localSheetId="9">#REF!</definedName>
    <definedName name="____________________Pgm19">#REF!</definedName>
    <definedName name="____________________Pgm2" localSheetId="9">#REF!</definedName>
    <definedName name="____________________Pgm2">#REF!</definedName>
    <definedName name="____________________Pgm3" localSheetId="9">#REF!</definedName>
    <definedName name="____________________Pgm3">#REF!</definedName>
    <definedName name="____________________Pgm4" localSheetId="9">#REF!</definedName>
    <definedName name="____________________Pgm4">#REF!</definedName>
    <definedName name="____________________Pgm5" localSheetId="9">#REF!</definedName>
    <definedName name="____________________Pgm5">#REF!</definedName>
    <definedName name="____________________Pgm6" localSheetId="9">#REF!</definedName>
    <definedName name="____________________Pgm6">#REF!</definedName>
    <definedName name="____________________Pgm7" localSheetId="9">#REF!</definedName>
    <definedName name="____________________Pgm7">#REF!</definedName>
    <definedName name="____________________Pgm8" localSheetId="9">#REF!</definedName>
    <definedName name="____________________Pgm8">#REF!</definedName>
    <definedName name="____________________Pgm9" localSheetId="9">#REF!</definedName>
    <definedName name="____________________Pgm9">#REF!</definedName>
    <definedName name="___________________Pgm1" localSheetId="9">#REF!</definedName>
    <definedName name="___________________Pgm1">#REF!</definedName>
    <definedName name="___________________pgm10" localSheetId="9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 localSheetId="9">#REF!</definedName>
    <definedName name="___________________Pgm16">#REF!</definedName>
    <definedName name="___________________Pgm17" localSheetId="9">#REF!</definedName>
    <definedName name="___________________Pgm17">#REF!</definedName>
    <definedName name="___________________Pgm18" localSheetId="9">#REF!</definedName>
    <definedName name="___________________Pgm18">#REF!</definedName>
    <definedName name="___________________Pgm19" localSheetId="9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 localSheetId="9">#REF!</definedName>
    <definedName name="__________________Pgm16">#REF!</definedName>
    <definedName name="__________________Pgm17" localSheetId="9">#REF!</definedName>
    <definedName name="__________________Pgm17">#REF!</definedName>
    <definedName name="__________________Pgm18" localSheetId="9">#REF!</definedName>
    <definedName name="__________________Pgm18">#REF!</definedName>
    <definedName name="__________________Pgm19" localSheetId="9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 localSheetId="9">#REF!</definedName>
    <definedName name="_________________Pgm1">#REF!</definedName>
    <definedName name="_________________pgm10">'[30]CSS Pgm 10'!$D$3</definedName>
    <definedName name="_________________Pgm11" localSheetId="9">#REF!</definedName>
    <definedName name="_________________Pgm11">#REF!</definedName>
    <definedName name="_________________Pgm12" localSheetId="9">#REF!</definedName>
    <definedName name="_________________Pgm12">#REF!</definedName>
    <definedName name="_________________Pgm13" localSheetId="9">#REF!</definedName>
    <definedName name="_________________Pgm13">#REF!</definedName>
    <definedName name="_________________Pgm14" localSheetId="9">#REF!</definedName>
    <definedName name="_________________Pgm14">#REF!</definedName>
    <definedName name="_________________Pgm15" localSheetId="9">#REF!</definedName>
    <definedName name="_________________Pgm15">#REF!</definedName>
    <definedName name="_________________Pgm16" localSheetId="9">#REF!</definedName>
    <definedName name="_________________Pgm16">#REF!</definedName>
    <definedName name="_________________Pgm17" localSheetId="9">#REF!</definedName>
    <definedName name="_________________Pgm17">#REF!</definedName>
    <definedName name="_________________Pgm18" localSheetId="9">#REF!</definedName>
    <definedName name="_________________Pgm18">#REF!</definedName>
    <definedName name="_________________Pgm19" localSheetId="9">#REF!</definedName>
    <definedName name="_________________Pgm19">#REF!</definedName>
    <definedName name="_________________Pgm2" localSheetId="9">#REF!</definedName>
    <definedName name="_________________Pgm2">#REF!</definedName>
    <definedName name="_________________Pgm3" localSheetId="9">#REF!</definedName>
    <definedName name="_________________Pgm3">#REF!</definedName>
    <definedName name="_________________Pgm4" localSheetId="9">#REF!</definedName>
    <definedName name="_________________Pgm4">#REF!</definedName>
    <definedName name="_________________Pgm5" localSheetId="9">#REF!</definedName>
    <definedName name="_________________Pgm5">#REF!</definedName>
    <definedName name="_________________Pgm6" localSheetId="9">#REF!</definedName>
    <definedName name="_________________Pgm6">#REF!</definedName>
    <definedName name="_________________Pgm7" localSheetId="9">#REF!</definedName>
    <definedName name="_________________Pgm7">#REF!</definedName>
    <definedName name="_________________Pgm8" localSheetId="9">#REF!</definedName>
    <definedName name="_________________Pgm8">#REF!</definedName>
    <definedName name="_________________Pgm9" localSheetId="9">#REF!</definedName>
    <definedName name="_________________Pgm9">#REF!</definedName>
    <definedName name="________________Pgm1" localSheetId="9">#REF!</definedName>
    <definedName name="________________Pgm1">#REF!</definedName>
    <definedName name="________________pgm10" localSheetId="9">#REF!</definedName>
    <definedName name="________________pgm10">#REF!</definedName>
    <definedName name="________________Pgm11" localSheetId="9">#REF!</definedName>
    <definedName name="________________Pgm11">#REF!</definedName>
    <definedName name="________________Pgm12" localSheetId="9">#REF!</definedName>
    <definedName name="________________Pgm12">#REF!</definedName>
    <definedName name="________________Pgm13" localSheetId="9">#REF!</definedName>
    <definedName name="________________Pgm13">#REF!</definedName>
    <definedName name="________________Pgm14" localSheetId="9">#REF!</definedName>
    <definedName name="________________Pgm14">#REF!</definedName>
    <definedName name="________________Pgm15" localSheetId="9">#REF!</definedName>
    <definedName name="________________Pgm15">#REF!</definedName>
    <definedName name="________________Pgm16" localSheetId="9">#REF!</definedName>
    <definedName name="________________Pgm16">#REF!</definedName>
    <definedName name="________________Pgm17" localSheetId="9">#REF!</definedName>
    <definedName name="________________Pgm17">#REF!</definedName>
    <definedName name="________________Pgm18" localSheetId="9">#REF!</definedName>
    <definedName name="________________Pgm18">#REF!</definedName>
    <definedName name="________________Pgm19" localSheetId="9">#REF!</definedName>
    <definedName name="________________Pgm19">#REF!</definedName>
    <definedName name="________________Pgm2" localSheetId="9">#REF!</definedName>
    <definedName name="________________Pgm2">#REF!</definedName>
    <definedName name="________________Pgm3" localSheetId="9">#REF!</definedName>
    <definedName name="________________Pgm3">#REF!</definedName>
    <definedName name="________________Pgm4" localSheetId="9">#REF!</definedName>
    <definedName name="________________Pgm4">#REF!</definedName>
    <definedName name="________________Pgm5" localSheetId="9">#REF!</definedName>
    <definedName name="________________Pgm5">#REF!</definedName>
    <definedName name="________________Pgm6" localSheetId="9">#REF!</definedName>
    <definedName name="________________Pgm6">#REF!</definedName>
    <definedName name="________________Pgm7" localSheetId="9">#REF!</definedName>
    <definedName name="________________Pgm7">#REF!</definedName>
    <definedName name="________________Pgm8" localSheetId="9">#REF!</definedName>
    <definedName name="________________Pgm8">#REF!</definedName>
    <definedName name="________________Pgm9" localSheetId="9">#REF!</definedName>
    <definedName name="________________Pgm9">#REF!</definedName>
    <definedName name="_______________Pgm1" localSheetId="9">#REF!</definedName>
    <definedName name="_______________Pgm1">#REF!</definedName>
    <definedName name="_______________pgm10" localSheetId="9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 localSheetId="9">#REF!</definedName>
    <definedName name="_______________Pgm16">#REF!</definedName>
    <definedName name="_______________Pgm17" localSheetId="9">#REF!</definedName>
    <definedName name="_______________Pgm17">#REF!</definedName>
    <definedName name="_______________Pgm18" localSheetId="9">#REF!</definedName>
    <definedName name="_______________Pgm18">#REF!</definedName>
    <definedName name="_______________Pgm19" localSheetId="9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 localSheetId="9">#REF!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 localSheetId="9">#REF!</definedName>
    <definedName name="______________Pgm16">#REF!</definedName>
    <definedName name="______________Pgm17" localSheetId="9">#REF!</definedName>
    <definedName name="______________Pgm17">#REF!</definedName>
    <definedName name="______________Pgm18" localSheetId="9">#REF!</definedName>
    <definedName name="______________Pgm18">#REF!</definedName>
    <definedName name="______________Pgm19" localSheetId="9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 localSheetId="9">#REF!</definedName>
    <definedName name="_____________Pgm1">#REF!</definedName>
    <definedName name="_____________pgm10">'[32]CSS Pgm 10'!$D$3</definedName>
    <definedName name="_____________Pgm11" localSheetId="9">#REF!</definedName>
    <definedName name="_____________Pgm11">#REF!</definedName>
    <definedName name="_____________Pgm12" localSheetId="9">#REF!</definedName>
    <definedName name="_____________Pgm12">#REF!</definedName>
    <definedName name="_____________Pgm13" localSheetId="9">#REF!</definedName>
    <definedName name="_____________Pgm13">#REF!</definedName>
    <definedName name="_____________Pgm14" localSheetId="9">#REF!</definedName>
    <definedName name="_____________Pgm14">#REF!</definedName>
    <definedName name="_____________Pgm15" localSheetId="9">#REF!</definedName>
    <definedName name="_____________Pgm15">#REF!</definedName>
    <definedName name="_____________Pgm16" localSheetId="9">#REF!</definedName>
    <definedName name="_____________Pgm16">#REF!</definedName>
    <definedName name="_____________Pgm17" localSheetId="9">#REF!</definedName>
    <definedName name="_____________Pgm17">#REF!</definedName>
    <definedName name="_____________Pgm18" localSheetId="9">#REF!</definedName>
    <definedName name="_____________Pgm18">#REF!</definedName>
    <definedName name="_____________Pgm19" localSheetId="9">#REF!</definedName>
    <definedName name="_____________Pgm19">#REF!</definedName>
    <definedName name="_____________Pgm2" localSheetId="9">#REF!</definedName>
    <definedName name="_____________Pgm2">#REF!</definedName>
    <definedName name="_____________Pgm3" localSheetId="9">#REF!</definedName>
    <definedName name="_____________Pgm3">#REF!</definedName>
    <definedName name="_____________Pgm4" localSheetId="9">#REF!</definedName>
    <definedName name="_____________Pgm4">#REF!</definedName>
    <definedName name="_____________Pgm5" localSheetId="9">#REF!</definedName>
    <definedName name="_____________Pgm5">#REF!</definedName>
    <definedName name="_____________Pgm6" localSheetId="9">#REF!</definedName>
    <definedName name="_____________Pgm6">#REF!</definedName>
    <definedName name="_____________Pgm7" localSheetId="9">#REF!</definedName>
    <definedName name="_____________Pgm7">#REF!</definedName>
    <definedName name="_____________Pgm8" localSheetId="9">#REF!</definedName>
    <definedName name="_____________Pgm8">#REF!</definedName>
    <definedName name="_____________Pgm9" localSheetId="9">#REF!</definedName>
    <definedName name="_____________Pgm9">#REF!</definedName>
    <definedName name="____________Pgm1" localSheetId="9">#REF!</definedName>
    <definedName name="____________Pgm1">#REF!</definedName>
    <definedName name="____________pgm10" localSheetId="9">#REF!</definedName>
    <definedName name="____________pgm10">#REF!</definedName>
    <definedName name="____________Pgm11" localSheetId="9">#REF!</definedName>
    <definedName name="____________Pgm11">#REF!</definedName>
    <definedName name="____________Pgm12" localSheetId="9">#REF!</definedName>
    <definedName name="____________Pgm12">#REF!</definedName>
    <definedName name="____________Pgm13" localSheetId="9">#REF!</definedName>
    <definedName name="____________Pgm13">#REF!</definedName>
    <definedName name="____________Pgm14" localSheetId="9">#REF!</definedName>
    <definedName name="____________Pgm14">#REF!</definedName>
    <definedName name="____________Pgm15" localSheetId="9">#REF!</definedName>
    <definedName name="____________Pgm15">#REF!</definedName>
    <definedName name="____________Pgm16" localSheetId="9">#REF!</definedName>
    <definedName name="____________Pgm16">#REF!</definedName>
    <definedName name="____________Pgm17" localSheetId="9">#REF!</definedName>
    <definedName name="____________Pgm17">#REF!</definedName>
    <definedName name="____________Pgm18" localSheetId="9">#REF!</definedName>
    <definedName name="____________Pgm18">#REF!</definedName>
    <definedName name="____________Pgm19" localSheetId="9">#REF!</definedName>
    <definedName name="____________Pgm19">#REF!</definedName>
    <definedName name="____________Pgm2" localSheetId="9">#REF!</definedName>
    <definedName name="____________Pgm2">#REF!</definedName>
    <definedName name="____________Pgm3" localSheetId="9">#REF!</definedName>
    <definedName name="____________Pgm3">#REF!</definedName>
    <definedName name="____________Pgm4" localSheetId="9">#REF!</definedName>
    <definedName name="____________Pgm4">#REF!</definedName>
    <definedName name="____________Pgm5" localSheetId="9">#REF!</definedName>
    <definedName name="____________Pgm5">#REF!</definedName>
    <definedName name="____________Pgm6" localSheetId="9">#REF!</definedName>
    <definedName name="____________Pgm6">#REF!</definedName>
    <definedName name="____________Pgm7" localSheetId="9">#REF!</definedName>
    <definedName name="____________Pgm7">#REF!</definedName>
    <definedName name="____________Pgm8" localSheetId="9">#REF!</definedName>
    <definedName name="____________Pgm8">#REF!</definedName>
    <definedName name="____________Pgm9" localSheetId="9">#REF!</definedName>
    <definedName name="____________Pgm9">#REF!</definedName>
    <definedName name="___________Pgm1" localSheetId="9">#REF!</definedName>
    <definedName name="___________Pgm1">#REF!</definedName>
    <definedName name="___________pgm10" localSheetId="9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 localSheetId="9">#REF!</definedName>
    <definedName name="___________Pgm16">#REF!</definedName>
    <definedName name="___________Pgm17" localSheetId="9">#REF!</definedName>
    <definedName name="___________Pgm17">#REF!</definedName>
    <definedName name="___________Pgm18" localSheetId="9">#REF!</definedName>
    <definedName name="___________Pgm18">#REF!</definedName>
    <definedName name="___________Pgm19" localSheetId="9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 localSheetId="9">#REF!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 localSheetId="9">#REF!</definedName>
    <definedName name="__________Pgm16">#REF!</definedName>
    <definedName name="__________Pgm17" localSheetId="9">#REF!</definedName>
    <definedName name="__________Pgm17">#REF!</definedName>
    <definedName name="__________Pgm18" localSheetId="9">#REF!</definedName>
    <definedName name="__________Pgm18">#REF!</definedName>
    <definedName name="__________Pgm19" localSheetId="9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 localSheetId="9">#REF!</definedName>
    <definedName name="_________Pgm1">#REF!</definedName>
    <definedName name="_________pgm10">'[34]CSS Pgm 10'!$D$3</definedName>
    <definedName name="_________Pgm11" localSheetId="9">#REF!</definedName>
    <definedName name="_________Pgm11">#REF!</definedName>
    <definedName name="_________Pgm12" localSheetId="9">#REF!</definedName>
    <definedName name="_________Pgm12">#REF!</definedName>
    <definedName name="_________Pgm13" localSheetId="9">#REF!</definedName>
    <definedName name="_________Pgm13">#REF!</definedName>
    <definedName name="_________Pgm14" localSheetId="9">#REF!</definedName>
    <definedName name="_________Pgm14">#REF!</definedName>
    <definedName name="_________Pgm15" localSheetId="9">#REF!</definedName>
    <definedName name="_________Pgm15">#REF!</definedName>
    <definedName name="_________Pgm16" localSheetId="9">#REF!</definedName>
    <definedName name="_________Pgm16">#REF!</definedName>
    <definedName name="_________Pgm17" localSheetId="9">#REF!</definedName>
    <definedName name="_________Pgm17">#REF!</definedName>
    <definedName name="_________Pgm18" localSheetId="9">#REF!</definedName>
    <definedName name="_________Pgm18">#REF!</definedName>
    <definedName name="_________Pgm19" localSheetId="9">#REF!</definedName>
    <definedName name="_________Pgm19">#REF!</definedName>
    <definedName name="_________Pgm2" localSheetId="9">#REF!</definedName>
    <definedName name="_________Pgm2">#REF!</definedName>
    <definedName name="_________Pgm3" localSheetId="9">#REF!</definedName>
    <definedName name="_________Pgm3">#REF!</definedName>
    <definedName name="_________Pgm4" localSheetId="9">#REF!</definedName>
    <definedName name="_________Pgm4">#REF!</definedName>
    <definedName name="_________Pgm5" localSheetId="9">#REF!</definedName>
    <definedName name="_________Pgm5">#REF!</definedName>
    <definedName name="_________Pgm6" localSheetId="9">#REF!</definedName>
    <definedName name="_________Pgm6">#REF!</definedName>
    <definedName name="_________Pgm7" localSheetId="9">#REF!</definedName>
    <definedName name="_________Pgm7">#REF!</definedName>
    <definedName name="_________Pgm8" localSheetId="9">#REF!</definedName>
    <definedName name="_________Pgm8">#REF!</definedName>
    <definedName name="_________Pgm9" localSheetId="9">#REF!</definedName>
    <definedName name="_________Pgm9">#REF!</definedName>
    <definedName name="________Pgm1" localSheetId="9">#REF!</definedName>
    <definedName name="________Pgm1">#REF!</definedName>
    <definedName name="________pgm10" localSheetId="9">#REF!</definedName>
    <definedName name="________pgm10">#REF!</definedName>
    <definedName name="________Pgm11" localSheetId="9">#REF!</definedName>
    <definedName name="________Pgm11">#REF!</definedName>
    <definedName name="________Pgm12" localSheetId="9">#REF!</definedName>
    <definedName name="________Pgm12">#REF!</definedName>
    <definedName name="________Pgm13" localSheetId="9">#REF!</definedName>
    <definedName name="________Pgm13">#REF!</definedName>
    <definedName name="________Pgm14" localSheetId="9">#REF!</definedName>
    <definedName name="________Pgm14">#REF!</definedName>
    <definedName name="________Pgm15" localSheetId="9">#REF!</definedName>
    <definedName name="________Pgm15">#REF!</definedName>
    <definedName name="________Pgm16" localSheetId="9">#REF!</definedName>
    <definedName name="________Pgm16">#REF!</definedName>
    <definedName name="________Pgm17" localSheetId="9">#REF!</definedName>
    <definedName name="________Pgm17">#REF!</definedName>
    <definedName name="________Pgm18" localSheetId="9">#REF!</definedName>
    <definedName name="________Pgm18">#REF!</definedName>
    <definedName name="________Pgm19" localSheetId="9">#REF!</definedName>
    <definedName name="________Pgm19">#REF!</definedName>
    <definedName name="________Pgm2" localSheetId="9">#REF!</definedName>
    <definedName name="________Pgm2">#REF!</definedName>
    <definedName name="________Pgm3" localSheetId="9">#REF!</definedName>
    <definedName name="________Pgm3">#REF!</definedName>
    <definedName name="________Pgm4" localSheetId="9">#REF!</definedName>
    <definedName name="________Pgm4">#REF!</definedName>
    <definedName name="________Pgm5" localSheetId="9">#REF!</definedName>
    <definedName name="________Pgm5">#REF!</definedName>
    <definedName name="________Pgm6" localSheetId="9">#REF!</definedName>
    <definedName name="________Pgm6">#REF!</definedName>
    <definedName name="________Pgm7" localSheetId="9">#REF!</definedName>
    <definedName name="________Pgm7">#REF!</definedName>
    <definedName name="________Pgm8" localSheetId="9">#REF!</definedName>
    <definedName name="________Pgm8">#REF!</definedName>
    <definedName name="________Pgm9" localSheetId="9">#REF!</definedName>
    <definedName name="________Pgm9">#REF!</definedName>
    <definedName name="_______Pgm1" localSheetId="9">#REF!</definedName>
    <definedName name="_______Pgm1">#REF!</definedName>
    <definedName name="_______pgm10" localSheetId="9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 localSheetId="9">#REF!</definedName>
    <definedName name="_______Pgm16">#REF!</definedName>
    <definedName name="_______Pgm17" localSheetId="9">#REF!</definedName>
    <definedName name="_______Pgm17">#REF!</definedName>
    <definedName name="_______Pgm18" localSheetId="9">#REF!</definedName>
    <definedName name="_______Pgm18">#REF!</definedName>
    <definedName name="_______Pgm19" localSheetId="9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 localSheetId="9">#REF!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 localSheetId="9">#REF!</definedName>
    <definedName name="______Pgm16">#REF!</definedName>
    <definedName name="______Pgm17" localSheetId="9">#REF!</definedName>
    <definedName name="______Pgm17">#REF!</definedName>
    <definedName name="______Pgm18" localSheetId="9">#REF!</definedName>
    <definedName name="______Pgm18">#REF!</definedName>
    <definedName name="______Pgm19" localSheetId="9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 localSheetId="9">#REF!</definedName>
    <definedName name="_____Pgm1">#REF!</definedName>
    <definedName name="_____pgm10">'[36]CSS Pgm 10'!$D$3</definedName>
    <definedName name="_____Pgm11" localSheetId="9">#REF!</definedName>
    <definedName name="_____Pgm11">#REF!</definedName>
    <definedName name="_____Pgm12" localSheetId="9">#REF!</definedName>
    <definedName name="_____Pgm12">#REF!</definedName>
    <definedName name="_____Pgm13" localSheetId="9">#REF!</definedName>
    <definedName name="_____Pgm13">#REF!</definedName>
    <definedName name="_____Pgm14" localSheetId="9">#REF!</definedName>
    <definedName name="_____Pgm14">#REF!</definedName>
    <definedName name="_____Pgm15" localSheetId="9">#REF!</definedName>
    <definedName name="_____Pgm15">#REF!</definedName>
    <definedName name="_____Pgm16" localSheetId="9">#REF!</definedName>
    <definedName name="_____Pgm16">#REF!</definedName>
    <definedName name="_____Pgm17" localSheetId="9">#REF!</definedName>
    <definedName name="_____Pgm17">#REF!</definedName>
    <definedName name="_____Pgm18" localSheetId="9">#REF!</definedName>
    <definedName name="_____Pgm18">#REF!</definedName>
    <definedName name="_____Pgm19" localSheetId="9">#REF!</definedName>
    <definedName name="_____Pgm19">#REF!</definedName>
    <definedName name="_____Pgm2" localSheetId="9">#REF!</definedName>
    <definedName name="_____Pgm2">#REF!</definedName>
    <definedName name="_____Pgm3" localSheetId="9">#REF!</definedName>
    <definedName name="_____Pgm3">#REF!</definedName>
    <definedName name="_____Pgm4" localSheetId="9">#REF!</definedName>
    <definedName name="_____Pgm4">#REF!</definedName>
    <definedName name="_____Pgm5" localSheetId="9">#REF!</definedName>
    <definedName name="_____Pgm5">#REF!</definedName>
    <definedName name="_____Pgm6" localSheetId="9">#REF!</definedName>
    <definedName name="_____Pgm6">#REF!</definedName>
    <definedName name="_____Pgm7" localSheetId="9">#REF!</definedName>
    <definedName name="_____Pgm7">#REF!</definedName>
    <definedName name="_____Pgm8" localSheetId="9">#REF!</definedName>
    <definedName name="_____Pgm8">#REF!</definedName>
    <definedName name="_____Pgm9" localSheetId="9">#REF!</definedName>
    <definedName name="_____Pgm9">#REF!</definedName>
    <definedName name="____Pgm1" localSheetId="9">#REF!</definedName>
    <definedName name="____Pgm1">#REF!</definedName>
    <definedName name="____pgm10" localSheetId="9">#REF!</definedName>
    <definedName name="____pgm10">#REF!</definedName>
    <definedName name="____Pgm11" localSheetId="9">#REF!</definedName>
    <definedName name="____Pgm11">#REF!</definedName>
    <definedName name="____Pgm12" localSheetId="9">#REF!</definedName>
    <definedName name="____Pgm12">#REF!</definedName>
    <definedName name="____Pgm13" localSheetId="9">#REF!</definedName>
    <definedName name="____Pgm13">#REF!</definedName>
    <definedName name="____Pgm14" localSheetId="9">#REF!</definedName>
    <definedName name="____Pgm14">#REF!</definedName>
    <definedName name="____Pgm15" localSheetId="9">#REF!</definedName>
    <definedName name="____Pgm15">#REF!</definedName>
    <definedName name="____Pgm16" localSheetId="9">#REF!</definedName>
    <definedName name="____Pgm16">#REF!</definedName>
    <definedName name="____Pgm17" localSheetId="9">#REF!</definedName>
    <definedName name="____Pgm17">#REF!</definedName>
    <definedName name="____Pgm18" localSheetId="9">#REF!</definedName>
    <definedName name="____Pgm18">#REF!</definedName>
    <definedName name="____Pgm19" localSheetId="9">#REF!</definedName>
    <definedName name="____Pgm19">#REF!</definedName>
    <definedName name="____Pgm2" localSheetId="9">#REF!</definedName>
    <definedName name="____Pgm2">#REF!</definedName>
    <definedName name="____Pgm3" localSheetId="9">#REF!</definedName>
    <definedName name="____Pgm3">#REF!</definedName>
    <definedName name="____Pgm4" localSheetId="9">#REF!</definedName>
    <definedName name="____Pgm4">#REF!</definedName>
    <definedName name="____Pgm5" localSheetId="9">#REF!</definedName>
    <definedName name="____Pgm5">#REF!</definedName>
    <definedName name="____Pgm6" localSheetId="9">#REF!</definedName>
    <definedName name="____Pgm6">#REF!</definedName>
    <definedName name="____Pgm7" localSheetId="9">#REF!</definedName>
    <definedName name="____Pgm7">#REF!</definedName>
    <definedName name="____Pgm8" localSheetId="9">#REF!</definedName>
    <definedName name="____Pgm8">#REF!</definedName>
    <definedName name="____Pgm9" localSheetId="9">#REF!</definedName>
    <definedName name="____Pgm9">#REF!</definedName>
    <definedName name="___Pgm1" localSheetId="9">#REF!</definedName>
    <definedName name="___Pgm1">#REF!</definedName>
    <definedName name="___pgm10" localSheetId="9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 localSheetId="9">#REF!</definedName>
    <definedName name="___Pgm16">#REF!</definedName>
    <definedName name="___Pgm17" localSheetId="9">#REF!</definedName>
    <definedName name="___Pgm17">#REF!</definedName>
    <definedName name="___Pgm18" localSheetId="9">#REF!</definedName>
    <definedName name="___Pgm18">#REF!</definedName>
    <definedName name="___Pgm19" localSheetId="9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 localSheetId="9">#REF!</definedName>
    <definedName name="__Pgm1">#REF!</definedName>
    <definedName name="__pgm10" localSheetId="9">#REF!</definedName>
    <definedName name="__pgm10">#REF!</definedName>
    <definedName name="__Pgm11" localSheetId="9">#REF!</definedName>
    <definedName name="__Pgm11">#REF!</definedName>
    <definedName name="__Pgm12" localSheetId="9">#REF!</definedName>
    <definedName name="__Pgm12">#REF!</definedName>
    <definedName name="__Pgm13" localSheetId="9">#REF!</definedName>
    <definedName name="__Pgm13">#REF!</definedName>
    <definedName name="__Pgm14" localSheetId="9">#REF!</definedName>
    <definedName name="__Pgm14">#REF!</definedName>
    <definedName name="__Pgm15" localSheetId="9">#REF!</definedName>
    <definedName name="__Pgm15">#REF!</definedName>
    <definedName name="__Pgm16" localSheetId="9">#REF!</definedName>
    <definedName name="__Pgm16">#REF!</definedName>
    <definedName name="__Pgm17" localSheetId="9">#REF!</definedName>
    <definedName name="__Pgm17">#REF!</definedName>
    <definedName name="__Pgm18" localSheetId="9">#REF!</definedName>
    <definedName name="__Pgm18">#REF!</definedName>
    <definedName name="__Pgm19" localSheetId="9">#REF!</definedName>
    <definedName name="__Pgm19">#REF!</definedName>
    <definedName name="__Pgm2" localSheetId="9">#REF!</definedName>
    <definedName name="__Pgm2">#REF!</definedName>
    <definedName name="__Pgm3" localSheetId="9">#REF!</definedName>
    <definedName name="__Pgm3">#REF!</definedName>
    <definedName name="__Pgm4" localSheetId="9">#REF!</definedName>
    <definedName name="__Pgm4">#REF!</definedName>
    <definedName name="__Pgm5" localSheetId="9">#REF!</definedName>
    <definedName name="__Pgm5">#REF!</definedName>
    <definedName name="__Pgm6" localSheetId="9">#REF!</definedName>
    <definedName name="__Pgm6">#REF!</definedName>
    <definedName name="__Pgm7" localSheetId="9">#REF!</definedName>
    <definedName name="__Pgm7">#REF!</definedName>
    <definedName name="__Pgm8" localSheetId="9">#REF!</definedName>
    <definedName name="__Pgm8">#REF!</definedName>
    <definedName name="__Pgm9" localSheetId="9">#REF!</definedName>
    <definedName name="__Pgm9">#REF!</definedName>
    <definedName name="_Pgm1" localSheetId="9">#REF!</definedName>
    <definedName name="_Pgm1">#REF!</definedName>
    <definedName name="_pgm10">'[37]CSS WP 10'!$D$3</definedName>
    <definedName name="_Pgm11" localSheetId="9">#REF!</definedName>
    <definedName name="_Pgm11">#REF!</definedName>
    <definedName name="_Pgm12" localSheetId="9">#REF!</definedName>
    <definedName name="_Pgm12">#REF!</definedName>
    <definedName name="_Pgm13" localSheetId="9">#REF!</definedName>
    <definedName name="_Pgm13">#REF!</definedName>
    <definedName name="_Pgm14" localSheetId="9">#REF!</definedName>
    <definedName name="_Pgm14">#REF!</definedName>
    <definedName name="_Pgm15" localSheetId="9">#REF!</definedName>
    <definedName name="_Pgm15">#REF!</definedName>
    <definedName name="_Pgm16" localSheetId="9">#REF!</definedName>
    <definedName name="_Pgm16">#REF!</definedName>
    <definedName name="_Pgm17" localSheetId="9">#REF!</definedName>
    <definedName name="_Pgm17">#REF!</definedName>
    <definedName name="_Pgm18" localSheetId="9">#REF!</definedName>
    <definedName name="_Pgm18">#REF!</definedName>
    <definedName name="_Pgm19" localSheetId="9">#REF!</definedName>
    <definedName name="_Pgm19">#REF!</definedName>
    <definedName name="_Pgm2" localSheetId="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 localSheetId="9">#REF!</definedName>
    <definedName name="_Pgm3">#REF!</definedName>
    <definedName name="_Pgm4" localSheetId="9">#REF!</definedName>
    <definedName name="_Pgm4">#REF!</definedName>
    <definedName name="_Pgm5" localSheetId="9">#REF!</definedName>
    <definedName name="_Pgm5">#REF!</definedName>
    <definedName name="_Pgm6" localSheetId="9">#REF!</definedName>
    <definedName name="_Pgm6">#REF!</definedName>
    <definedName name="_Pgm7" localSheetId="9">#REF!</definedName>
    <definedName name="_Pgm7">#REF!</definedName>
    <definedName name="_Pgm8" localSheetId="9">#REF!</definedName>
    <definedName name="_Pgm8">#REF!</definedName>
    <definedName name="_Pgm9" localSheetId="9">#REF!</definedName>
    <definedName name="_Pgm9">#REF!</definedName>
    <definedName name="CSS_Pgm1" localSheetId="9">#REF!</definedName>
    <definedName name="CSS_Pgm1">#REF!</definedName>
    <definedName name="INVOICE" localSheetId="11">#REF!</definedName>
    <definedName name="INVOICE" localSheetId="9">#REF!</definedName>
    <definedName name="INVOICE">#REF!</definedName>
    <definedName name="_xlnm.Print_Area" localSheetId="11">'Adjustments Summary'!$A$1:$E$19</definedName>
    <definedName name="_xlnm.Print_Area" localSheetId="10">'FY15-16 RER Summary'!$A$1:$R$94</definedName>
    <definedName name="_xlnm.Print_Titles" localSheetId="10">'FY15-16 RER Summary'!$6:$10</definedName>
    <definedName name="Z_0229D892_1524_422F_8F2B_B4F1058839AF_.wvu.PrintArea" localSheetId="10" hidden="1">'FY15-16 RER Summary'!$A$1:$R$94</definedName>
    <definedName name="Z_0229D892_1524_422F_8F2B_B4F1058839AF_.wvu.PrintTitles" localSheetId="10" hidden="1">'FY15-16 RER Summary'!$6:$10</definedName>
    <definedName name="Z_908EB6A4_476B_4014_BC23_F10C868B38EC_.wvu.PrintArea" localSheetId="10" hidden="1">'FY15-16 RER Summary'!$A$1:$R$94</definedName>
    <definedName name="Z_908EB6A4_476B_4014_BC23_F10C868B38EC_.wvu.PrintTitles" localSheetId="10" hidden="1">'FY15-16 RER Summary'!$6:$10</definedName>
    <definedName name="Z_EEC0F9C3_4901_428B_A60E_73DD0E5E6250_.wvu.PrintArea" localSheetId="10" hidden="1">'FY15-16 RER Summary'!$A$1:$R$94</definedName>
    <definedName name="Z_EEC0F9C3_4901_428B_A60E_73DD0E5E6250_.wvu.PrintTitles" localSheetId="10" hidden="1">'FY15-16 RER Summary'!$6:$10</definedName>
  </definedNames>
  <calcPr fullCalcOnLoad="1"/>
</workbook>
</file>

<file path=xl/comments5.xml><?xml version="1.0" encoding="utf-8"?>
<comments xmlns="http://schemas.openxmlformats.org/spreadsheetml/2006/main">
  <authors>
    <author>DMH</author>
  </authors>
  <commentList>
    <comment ref="B9" authorId="0">
      <text>
        <r>
          <rPr>
            <b/>
            <sz val="9"/>
            <rFont val="Tahoma"/>
            <family val="2"/>
          </rPr>
          <t>DMH:</t>
        </r>
        <r>
          <rPr>
            <sz val="9"/>
            <rFont val="Tahoma"/>
            <family val="2"/>
          </rPr>
          <t xml:space="preserve">
eCAPS Coded: INN-IPRM</t>
        </r>
      </text>
    </comment>
  </commentList>
</comments>
</file>

<file path=xl/sharedStrings.xml><?xml version="1.0" encoding="utf-8"?>
<sst xmlns="http://schemas.openxmlformats.org/spreadsheetml/2006/main" count="961" uniqueCount="332">
  <si>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</si>
  <si>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</si>
  <si>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</si>
  <si>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</si>
  <si>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</si>
  <si>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</si>
  <si>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</si>
  <si>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</si>
  <si>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</si>
  <si>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</si>
  <si>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</si>
  <si>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</si>
  <si>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</si>
  <si>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</si>
  <si>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</si>
  <si>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</si>
  <si>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</si>
  <si>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</si>
  <si>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</si>
  <si>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</si>
  <si>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</si>
  <si>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</si>
  <si>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</si>
  <si>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</si>
  <si>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</si>
  <si>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</si>
  <si>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</si>
  <si>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</si>
  <si>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</si>
  <si>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</si>
  <si>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</si>
  <si>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</si>
  <si>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</si>
  <si>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</si>
  <si>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</si>
  <si>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</si>
  <si>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</si>
  <si>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</si>
  <si>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</si>
  <si>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</si>
  <si>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</si>
  <si>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</si>
  <si>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</si>
  <si>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</si>
  <si>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</si>
  <si>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</si>
  <si>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</si>
  <si>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</si>
  <si>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</si>
  <si>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</si>
  <si>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</si>
  <si>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</si>
  <si>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</si>
  <si>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</si>
  <si>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</si>
  <si>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</si>
  <si>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(K)</t>
  </si>
  <si>
    <t>k</t>
  </si>
  <si>
    <t>Total WET Programs</t>
  </si>
  <si>
    <t>Total CF Projects</t>
  </si>
  <si>
    <t>Total TN Projects</t>
  </si>
  <si>
    <t>Local Prudent Reserve</t>
  </si>
  <si>
    <t>Total Program Expenditures</t>
  </si>
  <si>
    <t>PEI Statewide Projects Funds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</si>
  <si>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</si>
  <si>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</si>
  <si>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</si>
  <si>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</si>
  <si>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</si>
  <si>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</si>
  <si>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</si>
  <si>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</si>
  <si>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</si>
  <si>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</si>
  <si>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</si>
  <si>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</si>
  <si>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</si>
  <si>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</si>
  <si>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</si>
  <si>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</si>
  <si>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</si>
  <si>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</si>
  <si>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</si>
  <si>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</si>
  <si>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</si>
  <si>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Name</t>
  </si>
  <si>
    <t>Title</t>
  </si>
  <si>
    <t>Phone</t>
  </si>
  <si>
    <t>Email</t>
  </si>
  <si>
    <t>Other</t>
  </si>
  <si>
    <t>1991 Realignment</t>
  </si>
  <si>
    <t>Behavioral Health Subaccount</t>
  </si>
  <si>
    <t xml:space="preserve">Interest </t>
  </si>
  <si>
    <t>FY 2013-14 MHSA Funds</t>
  </si>
  <si>
    <t>FY 2013-14 Funds</t>
  </si>
  <si>
    <t>FY 2013-14</t>
  </si>
  <si>
    <t>MHSA Funds</t>
  </si>
  <si>
    <t>Other Funds</t>
  </si>
  <si>
    <t>A</t>
  </si>
  <si>
    <t>B</t>
  </si>
  <si>
    <t>l</t>
  </si>
  <si>
    <t>(J)</t>
  </si>
  <si>
    <t xml:space="preserve"> </t>
  </si>
  <si>
    <t>FSP Programs</t>
  </si>
  <si>
    <t>Non-FSP Programs</t>
  </si>
  <si>
    <t>Total FSP and Non-FSP Programs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</si>
  <si>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</si>
  <si>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</si>
  <si>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</si>
  <si>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</si>
  <si>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</si>
  <si>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</si>
  <si>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</si>
  <si>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</si>
  <si>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</si>
  <si>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FY 2014-15 MHSA Funds</t>
  </si>
  <si>
    <t>FY 2014-15</t>
  </si>
  <si>
    <t>FY 2014-15 Funds</t>
  </si>
  <si>
    <t xml:space="preserve">Innovation Evaluation </t>
  </si>
  <si>
    <t>Subtotal PEI Programs- Early Intervention</t>
  </si>
  <si>
    <t>FY 2015-16 MHSA Revenue Received</t>
  </si>
  <si>
    <t>FY 2015-16 Interest Earned on MHSA Funds</t>
  </si>
  <si>
    <t>l.      TOTAL</t>
  </si>
  <si>
    <t>FY 2015-16 MHSA Funds</t>
  </si>
  <si>
    <t>MHSA Net Expenditures Subtotal for FY 2015-16</t>
  </si>
  <si>
    <t>FY 2015-16</t>
  </si>
  <si>
    <t>FY 2015-16 Funds</t>
  </si>
  <si>
    <t>Estimated FFP Revenue Generated In FY 2015-16</t>
  </si>
  <si>
    <t>Fiscal Year 2015-16</t>
  </si>
  <si>
    <t>WET Regional Partnerships  (WET RP)</t>
  </si>
  <si>
    <t>PEI Statewide Projects  (PEI SW)</t>
  </si>
  <si>
    <t>m   TOTAL</t>
  </si>
  <si>
    <t>A. PEI Programs-Prevention</t>
  </si>
  <si>
    <t>B. PEI Programs-Early Intervention</t>
  </si>
  <si>
    <t>E. PEI Programs- Suicide Prevention</t>
  </si>
  <si>
    <t>C. PEI Programs- Outreach for Increasing Recognition of Early Signs of Mental Illness</t>
  </si>
  <si>
    <t>D. PEI Programs- Stigma and Discrimination Reduction</t>
  </si>
  <si>
    <t xml:space="preserve">F. PEI Programs- Acess and Linkage to Treatment </t>
  </si>
  <si>
    <t>G. PEI Programs-  Improve Timely Acess to Services for Underserved Population</t>
  </si>
  <si>
    <t>Estimated %</t>
  </si>
  <si>
    <t>* Estimated %</t>
  </si>
  <si>
    <t>* If the Program are combined, the County shall estimated the percentage of funds dedicated to each program.</t>
  </si>
  <si>
    <t>Annual Mental Health Services Act Revenue and Expenditure Report for Fiscal Year 2015-16
Prevention and Early Intervention (PEI) Summary</t>
  </si>
  <si>
    <t xml:space="preserve">MHSA </t>
  </si>
  <si>
    <t>Medi-Cal  FFP</t>
  </si>
  <si>
    <t>Any Other Funding</t>
  </si>
  <si>
    <t>Annual Mental Health Services Act Revenue and Expenditure Report for Fiscal Year 2015-16
Intervention (INN) Summary</t>
  </si>
  <si>
    <t>Innovation Funds</t>
  </si>
  <si>
    <t>Subtotal INN Projects</t>
  </si>
  <si>
    <t>Subtotal INN Projects-Admin</t>
  </si>
  <si>
    <t>C. Innovation Projects-Evaluation</t>
  </si>
  <si>
    <t>B. Innovation Projects-Administration</t>
  </si>
  <si>
    <t>A. Innovation Projects</t>
  </si>
  <si>
    <t>Subtotal INN Projects-Evaluation</t>
  </si>
  <si>
    <t>Total INN Expenditures</t>
  </si>
  <si>
    <t>Unencumbered MHSA Housing Funds</t>
  </si>
  <si>
    <t>* If PEI programs are combined, the County shall estimate the percentage of funds dedicated to each Program.</t>
  </si>
  <si>
    <t>C</t>
  </si>
  <si>
    <t>TAY</t>
  </si>
  <si>
    <t>OA</t>
  </si>
  <si>
    <t>Subtotal PEI Programs-Early Intervention</t>
  </si>
  <si>
    <t xml:space="preserve">WET Evaluation (if applicable) </t>
  </si>
  <si>
    <t>TN Evaluation (if applicable)</t>
  </si>
  <si>
    <t>CF Evaluation (if applicable)</t>
  </si>
  <si>
    <t>Federal Financial Participation (FFP)</t>
  </si>
  <si>
    <t>D</t>
  </si>
  <si>
    <t>(L)</t>
  </si>
  <si>
    <t>TOTAL MHSA and Other Funding Sources</t>
  </si>
  <si>
    <t>NOTE TO COUNTY: Total MHSA and Other Funding Sources (3(C)), MUST match Total Program Expenditures (3(D)). If ERROR, recheck and correct.</t>
  </si>
  <si>
    <t>PEI Funds transfer to CalMHSA or JPA</t>
  </si>
  <si>
    <t>MHSA Funds Revenue in FY 2015-16</t>
  </si>
  <si>
    <r>
      <t>TABLE B</t>
    </r>
    <r>
      <rPr>
        <b/>
        <vertAlign val="superscript"/>
        <sz val="11"/>
        <rFont val="Arial"/>
        <family val="2"/>
      </rPr>
      <t>6</t>
    </r>
  </si>
  <si>
    <t xml:space="preserve">            Annual Mental Health Services Act Revenue and Expenditures Report for </t>
  </si>
  <si>
    <t xml:space="preserve">                                                      Fiscal Year 2015-16</t>
  </si>
  <si>
    <t xml:space="preserve">                             Community Services and Support (CSS) Summary</t>
  </si>
  <si>
    <t xml:space="preserve">       *Target Population</t>
  </si>
  <si>
    <t xml:space="preserve">                        </t>
  </si>
  <si>
    <t xml:space="preserve">                 </t>
  </si>
  <si>
    <t xml:space="preserve">   Subtotal FSP Programs</t>
  </si>
  <si>
    <t xml:space="preserve">   Subtotal Non-FSP Programs</t>
  </si>
  <si>
    <t xml:space="preserve">                                                 Annual Mental Health Services Act Revenue and Expenditure Report for             </t>
  </si>
  <si>
    <t xml:space="preserve">                                                                                           Fiscal Year 2015-16    </t>
  </si>
  <si>
    <t xml:space="preserve">                                                                 Prevention and Early Intervention (PEI) Summary</t>
  </si>
  <si>
    <t xml:space="preserve">            Annual Mental Health Services Act Revenue and Expenditure Report for 
</t>
  </si>
  <si>
    <t xml:space="preserve">                                                    Fiscal Year 2015-16</t>
  </si>
  <si>
    <t xml:space="preserve">                                              Innovation (INN) Summary</t>
  </si>
  <si>
    <t xml:space="preserve">       **Target Population</t>
  </si>
  <si>
    <t xml:space="preserve">           *Target Population</t>
  </si>
  <si>
    <t xml:space="preserve">     Annual Mental Health Services Act Revenue and Expenditure Report for 
</t>
  </si>
  <si>
    <t xml:space="preserve">                                          Fiscal Year 2015-16</t>
  </si>
  <si>
    <t xml:space="preserve">                        Workforce Education and Training (WET) Summary</t>
  </si>
  <si>
    <t xml:space="preserve">                                             Fiscal Year 2015-16</t>
  </si>
  <si>
    <t xml:space="preserve">                 Capital Facilities/Technological Needs (CF/TN) Summary</t>
  </si>
  <si>
    <t xml:space="preserve"> (A) Total (Gross) Mental Health Expenditures</t>
  </si>
  <si>
    <t xml:space="preserve">     Annual Mental Health Services Act Revenue and Expenditure Report for
</t>
  </si>
  <si>
    <t xml:space="preserve">Annual Mental Health Services Act Revenue and Expenditure Report for </t>
  </si>
  <si>
    <t xml:space="preserve">                                            Fiscal Year 2015-16
</t>
  </si>
  <si>
    <t xml:space="preserve">                                    Other MHSA Funds Summary</t>
  </si>
  <si>
    <t xml:space="preserve">Annual Mental Health Services Act Revenue and Expenditure Report for  
</t>
  </si>
  <si>
    <t xml:space="preserve">                                                 Fiscal Year 2015-16</t>
  </si>
  <si>
    <t xml:space="preserve">                                 Unencumbered Housing Funds Summary</t>
  </si>
  <si>
    <t xml:space="preserve">NOTE TO COUNTY: Total Adjustments recorded in the Adjustments Summary worksheet MUST match Total Adjustments </t>
  </si>
  <si>
    <t>recorded on the RER Summary Worksheet. If ERROR, recheck and correct.</t>
  </si>
  <si>
    <t xml:space="preserve">                        Annual Mental Health Services Act Revenue and Expenditure Report for 
</t>
  </si>
  <si>
    <t xml:space="preserve">                                                                 Fiscal Year 2015-16</t>
  </si>
  <si>
    <t xml:space="preserve">                                                              Adjustments Summary</t>
  </si>
  <si>
    <t xml:space="preserve">                                                                                                                                         Annual Mental Health Services Act  Revenue and Expenditure Report </t>
  </si>
  <si>
    <t xml:space="preserve">                                                                                                                                                                                        FY 2015-16 Summary</t>
  </si>
  <si>
    <t xml:space="preserve">               PEI Statewide Funds assigned to CalMHSA?  </t>
  </si>
  <si>
    <t xml:space="preserve">                                                        RER Contact Person</t>
  </si>
  <si>
    <t xml:space="preserve">Community Services and Supports  </t>
  </si>
  <si>
    <t xml:space="preserve">Prevention and Early Intervention </t>
  </si>
  <si>
    <t xml:space="preserve">Workforce Education and Training </t>
  </si>
  <si>
    <t>d.</t>
  </si>
  <si>
    <t xml:space="preserve">Total (Gross) Mental Health </t>
  </si>
  <si>
    <t>Total (Gross) Expenditures</t>
  </si>
  <si>
    <t xml:space="preserve">Training, Technical Assistance and Capacity Building (TTACB) </t>
  </si>
  <si>
    <t>Total Transfers to Prudent Reserve, WET, CFTN</t>
  </si>
  <si>
    <t xml:space="preserve">* Please place an "X" in each target population served by the program.  </t>
  </si>
  <si>
    <t>* Please place an "X" in the target populations that is served by the program.</t>
  </si>
  <si>
    <t>* Please place an "X" in the target populations that is served by each program.</t>
  </si>
  <si>
    <t xml:space="preserve">             Component</t>
  </si>
  <si>
    <t xml:space="preserve">           Total (Gross) Expenditures</t>
  </si>
  <si>
    <t xml:space="preserve">            Innovation Component</t>
  </si>
  <si>
    <t xml:space="preserve">                   Prevention and Early Intervention Component</t>
  </si>
  <si>
    <t xml:space="preserve">     Community Services and Supports Component</t>
  </si>
  <si>
    <t xml:space="preserve">    Capital Facility/Technological Needs Projects</t>
  </si>
  <si>
    <t>Los Angeles</t>
  </si>
  <si>
    <t>( No  )</t>
  </si>
  <si>
    <t>x</t>
  </si>
  <si>
    <t>Probation Camps,TAY Housing, CSS TAY, SES-TAY</t>
  </si>
  <si>
    <t>Adult Housing,PROM-Adult, CSS-Adult, SEMP-Adult</t>
  </si>
  <si>
    <t>FCCS Older Adult, FCCS OA-Srv.Extender, Drop in Center,OA Training,Misc.</t>
  </si>
  <si>
    <t>Enriched Residential Services</t>
  </si>
  <si>
    <t>Fam_Focused_Wellness Svc</t>
  </si>
  <si>
    <t>FSS-Child, Fam Supp Svc, CSS-Child</t>
  </si>
  <si>
    <t>Wellness/Client Run Centers</t>
  </si>
  <si>
    <t>FCCS Adult</t>
  </si>
  <si>
    <t>FCCS Child</t>
  </si>
  <si>
    <t>FCCS TAY</t>
  </si>
  <si>
    <t>FSP Adult</t>
  </si>
  <si>
    <t>FSP Child</t>
  </si>
  <si>
    <t>FSP Child Wraparound</t>
  </si>
  <si>
    <t>FSP Older Adult</t>
  </si>
  <si>
    <t>FSP TAY</t>
  </si>
  <si>
    <t>FSP TAY Wraparound</t>
  </si>
  <si>
    <t>IMD Step Down</t>
  </si>
  <si>
    <t>Integrated Care Program</t>
  </si>
  <si>
    <t>Jail Transition &amp; Linkage Services</t>
  </si>
  <si>
    <t>Planning, Outreach &amp; Engagement</t>
  </si>
  <si>
    <t>Res + Bridging</t>
  </si>
  <si>
    <t>Svc Area Nav</t>
  </si>
  <si>
    <t>UCC - Alt Crisis Service</t>
  </si>
  <si>
    <t>Urgent Care Ctn/Crisis Resolution Svcs</t>
  </si>
  <si>
    <t>Enriched Residential Services,Res+Bridging</t>
  </si>
  <si>
    <t>Adult Housing,,PROM-Adult, CSS-Adult, SEMP-Adult,Svc Area Nav</t>
  </si>
  <si>
    <t>FCCS Older Adult, FCCS OA-Srv.Extender,OA Training, Drop in CenterMisc.</t>
  </si>
  <si>
    <t>PEI Plan 1 - School-Based Services</t>
  </si>
  <si>
    <t>PEI Plan 2 - Family Education &amp; Support Services</t>
  </si>
  <si>
    <t>PEI Plan 3 - At-Risk Family Services</t>
  </si>
  <si>
    <t>PEI Plan 4 - Trauma Recovery Services</t>
  </si>
  <si>
    <t>PEI Plan 5 - Primary Care &amp; Behavioral Health</t>
  </si>
  <si>
    <t>PEI Plan 6 - Early Care &amp; Support for TAY</t>
  </si>
  <si>
    <t>PEI Plan 7 - Juvenile Justice Services</t>
  </si>
  <si>
    <t>PEI Plan 8 - Early Care &amp; Support for Older Adults</t>
  </si>
  <si>
    <t>PEI Plan 9 - Improving Access to Underserved Populations</t>
  </si>
  <si>
    <t>PEI Plan 10 - American Indian Project</t>
  </si>
  <si>
    <t>ES-1 - Suicide Prevention</t>
  </si>
  <si>
    <t>ES-2 - School Mental Health Initiative</t>
  </si>
  <si>
    <t>ES-3 - Stigma and Discrimination</t>
  </si>
  <si>
    <t>Integrated Clinic Model (ICM)</t>
  </si>
  <si>
    <t>Community Designed Integrated Management Model</t>
  </si>
  <si>
    <t>Integrated Peer-Run Model - Community Outreach Svcs</t>
  </si>
  <si>
    <t>Arcadia Mental Health Ctr.Replacement Proj</t>
  </si>
  <si>
    <t>Downtown MHC</t>
  </si>
  <si>
    <t>IT - CFACR</t>
  </si>
  <si>
    <t>IT - IBHIS</t>
  </si>
  <si>
    <t>IT -  DATAWH</t>
  </si>
  <si>
    <t>Personal Health Record-Awareness and Education</t>
  </si>
  <si>
    <t>Contract Provider Technological Needs</t>
  </si>
  <si>
    <t>1/20/2018</t>
  </si>
  <si>
    <t xml:space="preserve">Annual Mental Health Services Act  Revenue and Expenditure Report </t>
  </si>
  <si>
    <t>FY 2014-15 Summary</t>
  </si>
  <si>
    <t>PEI Statewide Funds assigned to CalMHSA?  (Y/N)</t>
  </si>
  <si>
    <t>Fiscal Year 2014-15</t>
  </si>
  <si>
    <t>Community Services and Supports</t>
  </si>
  <si>
    <t>Prevention and Early Intervention</t>
  </si>
  <si>
    <t>Workforce Education and Training</t>
  </si>
  <si>
    <t>Unencumbered Housing Funds</t>
  </si>
  <si>
    <r>
      <t>Unspent Funds Available From Prior Fiscal Years</t>
    </r>
    <r>
      <rPr>
        <b/>
        <vertAlign val="superscript"/>
        <sz val="11"/>
        <rFont val="Arial"/>
        <family val="2"/>
      </rPr>
      <t>1</t>
    </r>
  </si>
  <si>
    <t>Cumulative Interest</t>
  </si>
  <si>
    <r>
      <t>MHSA Funds Revenue in FY 2014-15</t>
    </r>
    <r>
      <rPr>
        <b/>
        <vertAlign val="superscript"/>
        <sz val="11"/>
        <rFont val="Arial"/>
        <family val="2"/>
      </rPr>
      <t>2</t>
    </r>
  </si>
  <si>
    <t>FY 2014-15 MHSA Revenue Received</t>
  </si>
  <si>
    <t>FY 2014-15 Interest Earned on MHSA Funds</t>
  </si>
  <si>
    <r>
      <t>Expenditure and Funding Sources for FY 2014-15</t>
    </r>
    <r>
      <rPr>
        <b/>
        <vertAlign val="superscript"/>
        <sz val="11"/>
        <rFont val="Arial"/>
        <family val="2"/>
      </rPr>
      <t>3</t>
    </r>
  </si>
  <si>
    <t>MHSA Net Expenditures Subtotal for FY 2014-15</t>
  </si>
  <si>
    <t>TOTAL MHSA and Other Funds</t>
  </si>
  <si>
    <t>NOTE TO COUNTY: Total Program Expenditures, 3(d), MUST match Total Expenditure Funding Sources, 3(e). If ERROR, recheck and correct.</t>
  </si>
  <si>
    <r>
      <t>Transfers to Prudent Reserve, WET, CFTN</t>
    </r>
    <r>
      <rPr>
        <b/>
        <vertAlign val="superscript"/>
        <sz val="11"/>
        <rFont val="Arial"/>
        <family val="2"/>
      </rPr>
      <t>4</t>
    </r>
  </si>
  <si>
    <t>FY 2012-13</t>
  </si>
  <si>
    <r>
      <t>Adjustments</t>
    </r>
    <r>
      <rPr>
        <b/>
        <vertAlign val="superscript"/>
        <sz val="11"/>
        <rFont val="Arial"/>
        <family val="2"/>
      </rPr>
      <t>5</t>
    </r>
  </si>
  <si>
    <r>
      <t>Unspent Funds in the Local MHS Fund</t>
    </r>
    <r>
      <rPr>
        <b/>
        <vertAlign val="superscript"/>
        <sz val="11"/>
        <rFont val="Arial"/>
        <family val="2"/>
      </rPr>
      <t>6</t>
    </r>
  </si>
  <si>
    <r>
      <t>TABLE B</t>
    </r>
    <r>
      <rPr>
        <b/>
        <vertAlign val="superscript"/>
        <sz val="11"/>
        <rFont val="Arial"/>
        <family val="2"/>
      </rPr>
      <t>7</t>
    </r>
  </si>
  <si>
    <t>RER Contact Person</t>
  </si>
  <si>
    <t>Estimated FFP Revenue Generated In FY 2014-15</t>
  </si>
  <si>
    <t>FY14-15 Revised Annual Mental Health Services Act Revenue and Expenditure Report</t>
  </si>
  <si>
    <t>Explanation for Components Revised on 10/22/2017</t>
  </si>
  <si>
    <t>PEI</t>
  </si>
  <si>
    <t>Original</t>
  </si>
  <si>
    <t>Revised</t>
  </si>
  <si>
    <t>Difference</t>
  </si>
  <si>
    <t>On 3/30/2017</t>
  </si>
  <si>
    <t>On 10/22/2017</t>
  </si>
  <si>
    <t>Note:</t>
  </si>
  <si>
    <t>This Revised FY14-15 Annual Mental Health Services Act Revenue and Expenditure Report (RER) is to</t>
  </si>
  <si>
    <t xml:space="preserve"> (1) Reduce Prudent Reserve (J) from $192,053,984 to $160,725,402 (-$31,328,582) to PEI (B) FY08-09 for $7,212,458 &amp; FY09-10 for $24,116,124 ($31,3285,582 in total) for reversion.  The Prudent Reserve application did not actually process thru the State.</t>
  </si>
  <si>
    <t>Correct Prudent Reserve (Col. J) from $192,053,984 to $160,725,402. Reduced $31,328,582 from Prudent Reserve to PEI (Col.B) FY08-09 for $7,212,458 &amp; FY09-10 for $24,116,124 due to lack of State approval for these amounts.</t>
  </si>
  <si>
    <t>(2)</t>
  </si>
  <si>
    <t xml:space="preserve">Correct reporting of WET Regional Partnership (Col.G) for FY14-15. The $600,000 distribution &amp; it's related interest $8,122 and expenditures $363,707 were for State OSHPD Grant which is not required to report on MHSA RER as confirmed by the State. </t>
  </si>
  <si>
    <t>Total (Gross)  Mental Health Expenditures</t>
  </si>
  <si>
    <t xml:space="preserve">                         Reason For Adjustment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</si>
  <si>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</si>
  <si>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2014-15</t>
    </r>
    <r>
      <rPr>
        <b/>
        <vertAlign val="superscript"/>
        <sz val="12"/>
        <rFont val="Arial"/>
        <family val="2"/>
      </rPr>
      <t>2</t>
    </r>
  </si>
  <si>
    <r>
      <t>Expenditure and Funding Sources for FY 2014-15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</si>
  <si>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</si>
  <si>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</si>
  <si>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</si>
  <si>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Unspent MHSA Funds Available in the MHS Fund</t>
    </r>
    <r>
      <rPr>
        <b/>
        <vertAlign val="superscript"/>
        <sz val="12"/>
        <rFont val="Arial"/>
        <family val="2"/>
      </rPr>
      <t>1</t>
    </r>
  </si>
  <si>
    <r>
      <t>Expenditure and Funding Sources for FY 2015-16</t>
    </r>
    <r>
      <rPr>
        <b/>
        <vertAlign val="superscript"/>
        <sz val="12"/>
        <rFont val="Arial"/>
        <family val="2"/>
      </rPr>
      <t>2</t>
    </r>
  </si>
  <si>
    <r>
      <t>Transfers to Prudent Reserve, WET, CFTN</t>
    </r>
    <r>
      <rPr>
        <b/>
        <vertAlign val="superscript"/>
        <sz val="12"/>
        <rFont val="Arial"/>
        <family val="2"/>
      </rPr>
      <t>3</t>
    </r>
  </si>
  <si>
    <r>
      <t>Adjustments</t>
    </r>
    <r>
      <rPr>
        <b/>
        <vertAlign val="superscript"/>
        <sz val="12"/>
        <rFont val="Arial"/>
        <family val="2"/>
      </rPr>
      <t>4</t>
    </r>
  </si>
  <si>
    <r>
      <t>Unspent MHSA Funds in the Local MHS Fund</t>
    </r>
    <r>
      <rPr>
        <b/>
        <vertAlign val="superscript"/>
        <sz val="12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</si>
</sst>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  <numFmt numFmtId="167" formatCode="_(* #,##0_);_(* \(#,##0\);_(* &quot;-&quot;??_);_(@_)"/>
    <numFmt numFmtId="168" formatCode="&quot;$&quot;#,##0;[Red]&quot;$&quot;#,##0"/>
  </numFmts>
  <fonts count="54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0" tint="-0.4999699890613556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hair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medium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thin"/>
      <right style="hair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/>
      <bottom style="medium"/>
    </border>
    <border>
      <left/>
      <right style="medium"/>
      <top style="double"/>
      <bottom style="medium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hair"/>
      <bottom/>
    </border>
    <border>
      <left/>
      <right/>
      <top style="hair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thin"/>
    </border>
    <border>
      <left/>
      <right/>
      <top style="hair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ck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66" fontId="5" fillId="0" borderId="0" applyFill="0" applyBorder="0" applyAlignment="0"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8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9" applyNumberFormat="0" applyFont="0" applyAlignment="0" applyProtection="0"/>
    <xf numFmtId="0" fontId="47" fillId="27" borderId="10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164" fontId="7" fillId="33" borderId="13" xfId="0" applyNumberFormat="1" applyFont="1" applyFill="1" applyBorder="1" applyAlignment="1" applyProtection="1">
      <alignment/>
      <protection hidden="1"/>
    </xf>
    <xf numFmtId="164" fontId="7" fillId="33" borderId="14" xfId="0" applyNumberFormat="1" applyFont="1" applyFill="1" applyBorder="1" applyAlignment="1" applyProtection="1">
      <alignment/>
      <protection hidden="1"/>
    </xf>
    <xf numFmtId="164" fontId="7" fillId="33" borderId="15" xfId="0" applyNumberFormat="1" applyFont="1" applyFill="1" applyBorder="1" applyAlignment="1" applyProtection="1">
      <alignment/>
      <protection hidden="1"/>
    </xf>
    <xf numFmtId="164" fontId="7" fillId="33" borderId="16" xfId="0" applyNumberFormat="1" applyFont="1" applyFill="1" applyBorder="1" applyAlignment="1" applyProtection="1">
      <alignment/>
      <protection hidden="1"/>
    </xf>
    <xf numFmtId="164" fontId="7" fillId="0" borderId="17" xfId="0" applyNumberFormat="1" applyFont="1" applyFill="1" applyBorder="1" applyAlignment="1" applyProtection="1">
      <alignment/>
      <protection locked="0"/>
    </xf>
    <xf numFmtId="164" fontId="7" fillId="33" borderId="18" xfId="0" applyNumberFormat="1" applyFont="1" applyFill="1" applyBorder="1" applyAlignment="1" applyProtection="1">
      <alignment/>
      <protection hidden="1"/>
    </xf>
    <xf numFmtId="164" fontId="7" fillId="33" borderId="19" xfId="0" applyNumberFormat="1" applyFont="1" applyFill="1" applyBorder="1" applyAlignment="1" applyProtection="1">
      <alignment/>
      <protection hidden="1"/>
    </xf>
    <xf numFmtId="164" fontId="7" fillId="33" borderId="17" xfId="0" applyNumberFormat="1" applyFont="1" applyFill="1" applyBorder="1" applyAlignment="1" applyProtection="1">
      <alignment/>
      <protection hidden="1"/>
    </xf>
    <xf numFmtId="164" fontId="7" fillId="0" borderId="15" xfId="0" applyNumberFormat="1" applyFont="1" applyFill="1" applyBorder="1" applyAlignment="1" applyProtection="1">
      <alignment/>
      <protection locked="0"/>
    </xf>
    <xf numFmtId="164" fontId="7" fillId="0" borderId="19" xfId="0" applyNumberFormat="1" applyFont="1" applyFill="1" applyBorder="1" applyAlignment="1" applyProtection="1">
      <alignment/>
      <protection locked="0"/>
    </xf>
    <xf numFmtId="164" fontId="7" fillId="0" borderId="20" xfId="0" applyNumberFormat="1" applyFont="1" applyFill="1" applyBorder="1" applyAlignment="1" applyProtection="1">
      <alignment/>
      <protection locked="0"/>
    </xf>
    <xf numFmtId="164" fontId="7" fillId="34" borderId="15" xfId="0" applyNumberFormat="1" applyFont="1" applyFill="1" applyBorder="1" applyAlignment="1" applyProtection="1">
      <alignment/>
      <protection locked="0"/>
    </xf>
    <xf numFmtId="0" fontId="2" fillId="0" borderId="21" xfId="0" applyFont="1" applyBorder="1" applyAlignment="1">
      <alignment/>
    </xf>
    <xf numFmtId="0" fontId="0" fillId="0" borderId="0" xfId="0" applyBorder="1" applyAlignment="1">
      <alignment/>
    </xf>
    <xf numFmtId="14" fontId="0" fillId="0" borderId="22" xfId="0" applyNumberFormat="1" applyBorder="1" applyAlignment="1" applyProtection="1">
      <alignment/>
      <protection/>
    </xf>
    <xf numFmtId="164" fontId="7" fillId="33" borderId="23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>
      <alignment horizontal="center"/>
    </xf>
    <xf numFmtId="164" fontId="7" fillId="33" borderId="24" xfId="0" applyNumberFormat="1" applyFont="1" applyFill="1" applyBorder="1" applyAlignment="1" applyProtection="1">
      <alignment/>
      <protection hidden="1"/>
    </xf>
    <xf numFmtId="164" fontId="7" fillId="34" borderId="17" xfId="0" applyNumberFormat="1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9" fontId="0" fillId="0" borderId="33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34" xfId="0" applyFont="1" applyBorder="1" applyAlignment="1">
      <alignment/>
    </xf>
    <xf numFmtId="164" fontId="0" fillId="0" borderId="35" xfId="52" applyNumberFormat="1" applyFont="1" applyBorder="1" applyAlignment="1" applyProtection="1">
      <alignment/>
      <protection/>
    </xf>
    <xf numFmtId="164" fontId="0" fillId="0" borderId="35" xfId="50" applyNumberFormat="1" applyFont="1" applyBorder="1" applyAlignment="1" applyProtection="1">
      <alignment/>
      <protection hidden="1"/>
    </xf>
    <xf numFmtId="164" fontId="0" fillId="0" borderId="36" xfId="52" applyNumberFormat="1" applyFont="1" applyBorder="1" applyAlignment="1" applyProtection="1">
      <alignment/>
      <protection locked="0"/>
    </xf>
    <xf numFmtId="164" fontId="0" fillId="0" borderId="37" xfId="52" applyNumberFormat="1" applyFont="1" applyBorder="1" applyAlignment="1" applyProtection="1">
      <alignment/>
      <protection locked="0"/>
    </xf>
    <xf numFmtId="164" fontId="0" fillId="0" borderId="38" xfId="52" applyNumberFormat="1" applyFont="1" applyBorder="1" applyAlignment="1" applyProtection="1">
      <alignment/>
      <protection locked="0"/>
    </xf>
    <xf numFmtId="164" fontId="0" fillId="0" borderId="36" xfId="52" applyNumberFormat="1" applyFont="1" applyBorder="1" applyAlignment="1" applyProtection="1">
      <alignment/>
      <protection/>
    </xf>
    <xf numFmtId="164" fontId="0" fillId="0" borderId="37" xfId="52" applyNumberFormat="1" applyFont="1" applyBorder="1" applyAlignment="1" applyProtection="1">
      <alignment/>
      <protection/>
    </xf>
    <xf numFmtId="164" fontId="0" fillId="0" borderId="38" xfId="52" applyNumberFormat="1" applyFont="1" applyBorder="1" applyAlignment="1" applyProtection="1">
      <alignment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4" fontId="0" fillId="0" borderId="41" xfId="52" applyNumberFormat="1" applyFont="1" applyBorder="1" applyAlignment="1" applyProtection="1">
      <alignment/>
      <protection locked="0"/>
    </xf>
    <xf numFmtId="164" fontId="0" fillId="0" borderId="42" xfId="52" applyNumberFormat="1" applyFont="1" applyBorder="1" applyAlignment="1" applyProtection="1">
      <alignment/>
      <protection locked="0"/>
    </xf>
    <xf numFmtId="164" fontId="0" fillId="0" borderId="43" xfId="52" applyNumberFormat="1" applyFont="1" applyBorder="1" applyAlignment="1" applyProtection="1">
      <alignment/>
      <protection locked="0"/>
    </xf>
    <xf numFmtId="0" fontId="0" fillId="0" borderId="44" xfId="0" applyBorder="1" applyAlignment="1">
      <alignment/>
    </xf>
    <xf numFmtId="164" fontId="0" fillId="0" borderId="45" xfId="52" applyNumberFormat="1" applyFont="1" applyBorder="1" applyAlignment="1" applyProtection="1">
      <alignment/>
      <protection hidden="1"/>
    </xf>
    <xf numFmtId="164" fontId="0" fillId="0" borderId="46" xfId="52" applyNumberFormat="1" applyFont="1" applyBorder="1" applyAlignment="1" applyProtection="1">
      <alignment/>
      <protection hidden="1"/>
    </xf>
    <xf numFmtId="164" fontId="0" fillId="0" borderId="47" xfId="52" applyNumberFormat="1" applyFont="1" applyBorder="1" applyAlignment="1" applyProtection="1">
      <alignment/>
      <protection hidden="1"/>
    </xf>
    <xf numFmtId="0" fontId="0" fillId="0" borderId="48" xfId="0" applyBorder="1" applyAlignment="1">
      <alignment/>
    </xf>
    <xf numFmtId="164" fontId="0" fillId="0" borderId="49" xfId="52" applyNumberFormat="1" applyFont="1" applyBorder="1" applyAlignment="1" applyProtection="1">
      <alignment/>
      <protection hidden="1"/>
    </xf>
    <xf numFmtId="164" fontId="0" fillId="0" borderId="45" xfId="52" applyNumberFormat="1" applyFont="1" applyBorder="1" applyAlignment="1" applyProtection="1">
      <alignment/>
      <protection/>
    </xf>
    <xf numFmtId="164" fontId="0" fillId="0" borderId="46" xfId="52" applyNumberFormat="1" applyFont="1" applyBorder="1" applyAlignment="1" applyProtection="1">
      <alignment/>
      <protection/>
    </xf>
    <xf numFmtId="164" fontId="0" fillId="0" borderId="47" xfId="52" applyNumberFormat="1" applyFont="1" applyBorder="1" applyAlignment="1" applyProtection="1">
      <alignment/>
      <protection/>
    </xf>
    <xf numFmtId="164" fontId="0" fillId="0" borderId="49" xfId="52" applyNumberFormat="1" applyFont="1" applyBorder="1" applyAlignment="1" applyProtection="1">
      <alignment/>
      <protection/>
    </xf>
    <xf numFmtId="164" fontId="0" fillId="0" borderId="41" xfId="52" applyNumberFormat="1" applyFont="1" applyBorder="1" applyAlignment="1" applyProtection="1">
      <alignment/>
      <protection/>
    </xf>
    <xf numFmtId="164" fontId="0" fillId="0" borderId="42" xfId="52" applyNumberFormat="1" applyFont="1" applyBorder="1" applyAlignment="1" applyProtection="1">
      <alignment/>
      <protection/>
    </xf>
    <xf numFmtId="164" fontId="0" fillId="0" borderId="43" xfId="52" applyNumberFormat="1" applyFont="1" applyBorder="1" applyAlignment="1" applyProtection="1">
      <alignment/>
      <protection/>
    </xf>
    <xf numFmtId="164" fontId="0" fillId="0" borderId="45" xfId="52" applyNumberFormat="1" applyFont="1" applyBorder="1" applyAlignment="1" applyProtection="1">
      <alignment/>
      <protection locked="0"/>
    </xf>
    <xf numFmtId="164" fontId="0" fillId="0" borderId="46" xfId="52" applyNumberFormat="1" applyFont="1" applyBorder="1" applyAlignment="1" applyProtection="1">
      <alignment/>
      <protection locked="0"/>
    </xf>
    <xf numFmtId="164" fontId="0" fillId="0" borderId="47" xfId="52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10" fillId="0" borderId="51" xfId="0" applyFont="1" applyBorder="1" applyAlignment="1">
      <alignment horizontal="center" wrapText="1"/>
    </xf>
    <xf numFmtId="164" fontId="0" fillId="0" borderId="52" xfId="52" applyNumberFormat="1" applyFont="1" applyBorder="1" applyAlignment="1" applyProtection="1">
      <alignment/>
      <protection hidden="1"/>
    </xf>
    <xf numFmtId="164" fontId="0" fillId="0" borderId="52" xfId="52" applyNumberFormat="1" applyFont="1" applyBorder="1" applyAlignment="1" applyProtection="1">
      <alignment/>
      <protection/>
    </xf>
    <xf numFmtId="164" fontId="0" fillId="0" borderId="52" xfId="50" applyNumberFormat="1" applyFont="1" applyBorder="1" applyAlignment="1" applyProtection="1">
      <alignment/>
      <protection hidden="1"/>
    </xf>
    <xf numFmtId="164" fontId="0" fillId="0" borderId="53" xfId="50" applyNumberFormat="1" applyFont="1" applyBorder="1" applyAlignment="1" applyProtection="1">
      <alignment/>
      <protection hidden="1"/>
    </xf>
    <xf numFmtId="164" fontId="0" fillId="0" borderId="54" xfId="50" applyNumberFormat="1" applyFont="1" applyBorder="1" applyAlignment="1" applyProtection="1">
      <alignment/>
      <protection hidden="1"/>
    </xf>
    <xf numFmtId="9" fontId="0" fillId="0" borderId="55" xfId="0" applyNumberFormat="1" applyBorder="1" applyAlignment="1">
      <alignment horizontal="center"/>
    </xf>
    <xf numFmtId="0" fontId="2" fillId="0" borderId="45" xfId="0" applyFont="1" applyBorder="1" applyAlignment="1" applyProtection="1">
      <alignment/>
      <protection hidden="1"/>
    </xf>
    <xf numFmtId="0" fontId="2" fillId="0" borderId="46" xfId="0" applyFont="1" applyBorder="1" applyAlignment="1" applyProtection="1">
      <alignment/>
      <protection hidden="1"/>
    </xf>
    <xf numFmtId="0" fontId="2" fillId="0" borderId="47" xfId="0" applyFont="1" applyBorder="1" applyAlignment="1" applyProtection="1">
      <alignment/>
      <protection hidden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64" fontId="0" fillId="0" borderId="58" xfId="52" applyNumberFormat="1" applyFont="1" applyBorder="1" applyAlignment="1" applyProtection="1">
      <alignment/>
      <protection/>
    </xf>
    <xf numFmtId="164" fontId="0" fillId="0" borderId="59" xfId="52" applyNumberFormat="1" applyFont="1" applyBorder="1" applyAlignment="1" applyProtection="1">
      <alignment/>
      <protection/>
    </xf>
    <xf numFmtId="164" fontId="0" fillId="0" borderId="60" xfId="52" applyNumberFormat="1" applyFont="1" applyBorder="1" applyAlignment="1" applyProtection="1">
      <alignment/>
      <protection/>
    </xf>
    <xf numFmtId="164" fontId="0" fillId="0" borderId="61" xfId="52" applyNumberFormat="1" applyFont="1" applyBorder="1" applyAlignment="1" applyProtection="1">
      <alignment/>
      <protection/>
    </xf>
    <xf numFmtId="164" fontId="0" fillId="0" borderId="62" xfId="52" applyNumberFormat="1" applyFont="1" applyBorder="1" applyAlignment="1" applyProtection="1">
      <alignment/>
      <protection/>
    </xf>
    <xf numFmtId="164" fontId="0" fillId="0" borderId="63" xfId="52" applyNumberFormat="1" applyFont="1" applyBorder="1" applyAlignment="1" applyProtection="1">
      <alignment/>
      <protection/>
    </xf>
    <xf numFmtId="0" fontId="0" fillId="0" borderId="64" xfId="0" applyBorder="1" applyAlignment="1">
      <alignment/>
    </xf>
    <xf numFmtId="0" fontId="10" fillId="0" borderId="65" xfId="0" applyFont="1" applyBorder="1" applyAlignment="1">
      <alignment horizontal="center" wrapText="1"/>
    </xf>
    <xf numFmtId="164" fontId="7" fillId="0" borderId="15" xfId="93" applyNumberFormat="1" applyFont="1" applyFill="1" applyBorder="1" applyProtection="1">
      <alignment/>
      <protection locked="0"/>
    </xf>
    <xf numFmtId="164" fontId="7" fillId="0" borderId="14" xfId="0" applyNumberFormat="1" applyFont="1" applyFill="1" applyBorder="1" applyAlignment="1" applyProtection="1">
      <alignment/>
      <protection locked="0"/>
    </xf>
    <xf numFmtId="0" fontId="2" fillId="35" borderId="26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" fillId="33" borderId="4" xfId="0" applyFont="1" applyFill="1" applyBorder="1" applyAlignment="1" applyProtection="1">
      <alignment horizontal="center"/>
      <protection hidden="1"/>
    </xf>
    <xf numFmtId="0" fontId="4" fillId="33" borderId="66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165" fontId="7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67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68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164" fontId="7" fillId="0" borderId="12" xfId="0" applyNumberFormat="1" applyFont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64" fontId="51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5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35" borderId="26" xfId="0" applyFill="1" applyBorder="1" applyAlignment="1" applyProtection="1">
      <alignment horizontal="left"/>
      <protection hidden="1"/>
    </xf>
    <xf numFmtId="0" fontId="0" fillId="35" borderId="28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4" fontId="0" fillId="0" borderId="0" xfId="52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68" xfId="0" applyFont="1" applyBorder="1" applyAlignment="1" applyProtection="1">
      <alignment vertical="center"/>
      <protection hidden="1"/>
    </xf>
    <xf numFmtId="0" fontId="4" fillId="0" borderId="69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7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14" fontId="6" fillId="0" borderId="22" xfId="0" applyNumberFormat="1" applyFont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/>
    </xf>
    <xf numFmtId="164" fontId="7" fillId="0" borderId="0" xfId="0" applyNumberFormat="1" applyFont="1" applyAlignment="1" applyProtection="1">
      <alignment/>
      <protection locked="0"/>
    </xf>
    <xf numFmtId="164" fontId="7" fillId="33" borderId="19" xfId="93" applyNumberFormat="1" applyFont="1" applyFill="1" applyBorder="1" applyProtection="1">
      <alignment/>
      <protection hidden="1"/>
    </xf>
    <xf numFmtId="164" fontId="7" fillId="33" borderId="15" xfId="93" applyNumberFormat="1" applyFont="1" applyFill="1" applyBorder="1" applyProtection="1">
      <alignment/>
      <protection hidden="1"/>
    </xf>
    <xf numFmtId="164" fontId="7" fillId="0" borderId="67" xfId="0" applyNumberFormat="1" applyFont="1" applyFill="1" applyBorder="1" applyAlignment="1" applyProtection="1">
      <alignment/>
      <protection locked="0"/>
    </xf>
    <xf numFmtId="164" fontId="7" fillId="33" borderId="54" xfId="0" applyNumberFormat="1" applyFont="1" applyFill="1" applyBorder="1" applyAlignment="1" applyProtection="1">
      <alignment/>
      <protection hidden="1"/>
    </xf>
    <xf numFmtId="164" fontId="7" fillId="33" borderId="71" xfId="0" applyNumberFormat="1" applyFont="1" applyFill="1" applyBorder="1" applyAlignment="1" applyProtection="1">
      <alignment/>
      <protection hidden="1"/>
    </xf>
    <xf numFmtId="164" fontId="7" fillId="33" borderId="72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hidden="1"/>
    </xf>
    <xf numFmtId="164" fontId="7" fillId="33" borderId="73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9" fontId="6" fillId="0" borderId="0" xfId="130" applyFont="1" applyFill="1" applyBorder="1" applyAlignment="1" applyProtection="1">
      <alignment horizontal="center" vertical="center" wrapText="1"/>
      <protection hidden="1"/>
    </xf>
    <xf numFmtId="164" fontId="7" fillId="0" borderId="35" xfId="0" applyNumberFormat="1" applyFont="1" applyFill="1" applyBorder="1" applyAlignment="1" applyProtection="1">
      <alignment/>
      <protection locked="0"/>
    </xf>
    <xf numFmtId="0" fontId="0" fillId="25" borderId="0" xfId="0" applyFill="1" applyAlignment="1">
      <alignment/>
    </xf>
    <xf numFmtId="0" fontId="9" fillId="0" borderId="68" xfId="0" applyFont="1" applyBorder="1" applyAlignment="1" applyProtection="1">
      <alignment/>
      <protection hidden="1"/>
    </xf>
    <xf numFmtId="0" fontId="9" fillId="0" borderId="25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 vertical="center"/>
      <protection locked="0"/>
    </xf>
    <xf numFmtId="14" fontId="4" fillId="0" borderId="55" xfId="0" applyNumberFormat="1" applyFont="1" applyBorder="1" applyAlignment="1" applyProtection="1" quotePrefix="1">
      <alignment horizontal="center" vertical="center"/>
      <protection locked="0"/>
    </xf>
    <xf numFmtId="3" fontId="9" fillId="0" borderId="23" xfId="93" applyNumberFormat="1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center"/>
      <protection locked="0"/>
    </xf>
    <xf numFmtId="41" fontId="9" fillId="0" borderId="34" xfId="50" applyNumberFormat="1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 horizontal="center"/>
      <protection locked="0"/>
    </xf>
    <xf numFmtId="49" fontId="9" fillId="0" borderId="23" xfId="93" applyNumberFormat="1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3" fontId="9" fillId="0" borderId="23" xfId="0" applyNumberFormat="1" applyFont="1" applyBorder="1" applyAlignment="1" applyProtection="1">
      <alignment horizontal="left"/>
      <protection locked="0"/>
    </xf>
    <xf numFmtId="3" fontId="9" fillId="0" borderId="23" xfId="0" applyNumberFormat="1" applyFont="1" applyBorder="1" applyAlignment="1" applyProtection="1" quotePrefix="1">
      <alignment horizontal="left"/>
      <protection locked="0"/>
    </xf>
    <xf numFmtId="49" fontId="9" fillId="0" borderId="23" xfId="0" applyNumberFormat="1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164" fontId="9" fillId="0" borderId="34" xfId="50" applyNumberFormat="1" applyFont="1" applyBorder="1" applyAlignment="1" applyProtection="1">
      <alignment/>
      <protection locked="0"/>
    </xf>
    <xf numFmtId="0" fontId="9" fillId="0" borderId="26" xfId="0" applyFont="1" applyBorder="1" applyAlignment="1" applyProtection="1">
      <alignment/>
      <protection hidden="1"/>
    </xf>
    <xf numFmtId="3" fontId="9" fillId="0" borderId="76" xfId="93" applyNumberFormat="1" applyFont="1" applyBorder="1" applyAlignment="1" applyProtection="1">
      <alignment horizontal="left"/>
      <protection locked="0"/>
    </xf>
    <xf numFmtId="41" fontId="9" fillId="0" borderId="34" xfId="50" applyNumberFormat="1" applyFont="1" applyBorder="1" applyAlignment="1" applyProtection="1">
      <alignment horizontal="right" indent="1"/>
      <protection locked="0"/>
    </xf>
    <xf numFmtId="0" fontId="9" fillId="0" borderId="77" xfId="0" applyFont="1" applyBorder="1" applyAlignment="1" applyProtection="1">
      <alignment horizontal="center"/>
      <protection locked="0"/>
    </xf>
    <xf numFmtId="0" fontId="9" fillId="0" borderId="78" xfId="0" applyFont="1" applyBorder="1" applyAlignment="1" applyProtection="1">
      <alignment/>
      <protection hidden="1"/>
    </xf>
    <xf numFmtId="164" fontId="9" fillId="0" borderId="79" xfId="0" applyNumberFormat="1" applyFont="1" applyBorder="1" applyAlignment="1" applyProtection="1">
      <alignment horizontal="right"/>
      <protection locked="0"/>
    </xf>
    <xf numFmtId="164" fontId="9" fillId="0" borderId="80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81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4" fillId="0" borderId="82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0" fontId="4" fillId="34" borderId="3" xfId="0" applyFont="1" applyFill="1" applyBorder="1" applyAlignment="1" applyProtection="1">
      <alignment vertical="center"/>
      <protection locked="0"/>
    </xf>
    <xf numFmtId="0" fontId="4" fillId="34" borderId="3" xfId="0" applyFont="1" applyFill="1" applyBorder="1" applyAlignment="1" applyProtection="1">
      <alignment horizontal="right" vertical="center"/>
      <protection locked="0"/>
    </xf>
    <xf numFmtId="0" fontId="4" fillId="0" borderId="83" xfId="0" applyFont="1" applyBorder="1" applyAlignment="1" applyProtection="1">
      <alignment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34" borderId="74" xfId="0" applyFont="1" applyFill="1" applyBorder="1" applyAlignment="1" applyProtection="1">
      <alignment vertical="center"/>
      <protection locked="0"/>
    </xf>
    <xf numFmtId="0" fontId="4" fillId="34" borderId="84" xfId="0" applyFont="1" applyFill="1" applyBorder="1" applyAlignment="1" applyProtection="1">
      <alignment vertical="center"/>
      <protection locked="0"/>
    </xf>
    <xf numFmtId="0" fontId="4" fillId="34" borderId="85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4" fillId="33" borderId="66" xfId="0" applyFont="1" applyFill="1" applyBorder="1" applyAlignment="1" applyProtection="1">
      <alignment/>
      <protection locked="0"/>
    </xf>
    <xf numFmtId="0" fontId="4" fillId="36" borderId="66" xfId="0" applyFont="1" applyFill="1" applyBorder="1" applyAlignment="1" applyProtection="1">
      <alignment horizontal="center" vertical="center"/>
      <protection locked="0"/>
    </xf>
    <xf numFmtId="0" fontId="4" fillId="36" borderId="35" xfId="0" applyFont="1" applyFill="1" applyBorder="1" applyAlignment="1" applyProtection="1">
      <alignment horizontal="center" vertical="center"/>
      <protection locked="0"/>
    </xf>
    <xf numFmtId="0" fontId="9" fillId="33" borderId="79" xfId="0" applyFont="1" applyFill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164" fontId="9" fillId="0" borderId="79" xfId="50" applyNumberFormat="1" applyFont="1" applyBorder="1" applyAlignment="1" applyProtection="1">
      <alignment horizontal="right"/>
      <protection locked="0"/>
    </xf>
    <xf numFmtId="0" fontId="4" fillId="33" borderId="28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 applyProtection="1">
      <alignment/>
      <protection locked="0"/>
    </xf>
    <xf numFmtId="0" fontId="9" fillId="33" borderId="86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67" xfId="0" applyFont="1" applyFill="1" applyBorder="1" applyAlignment="1" applyProtection="1">
      <alignment/>
      <protection locked="0"/>
    </xf>
    <xf numFmtId="164" fontId="9" fillId="0" borderId="55" xfId="50" applyNumberFormat="1" applyFont="1" applyBorder="1" applyAlignment="1" applyProtection="1">
      <alignment horizontal="right" indent="1"/>
      <protection locked="0"/>
    </xf>
    <xf numFmtId="0" fontId="4" fillId="0" borderId="83" xfId="0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/>
      <protection locked="0"/>
    </xf>
    <xf numFmtId="0" fontId="9" fillId="0" borderId="88" xfId="0" applyFont="1" applyFill="1" applyBorder="1" applyAlignment="1" applyProtection="1">
      <alignment/>
      <protection locked="0"/>
    </xf>
    <xf numFmtId="0" fontId="9" fillId="0" borderId="85" xfId="0" applyFont="1" applyFill="1" applyBorder="1" applyAlignment="1" applyProtection="1">
      <alignment/>
      <protection locked="0"/>
    </xf>
    <xf numFmtId="164" fontId="9" fillId="0" borderId="86" xfId="0" applyNumberFormat="1" applyFont="1" applyBorder="1" applyAlignment="1" applyProtection="1">
      <alignment horizontal="right"/>
      <protection locked="0"/>
    </xf>
    <xf numFmtId="0" fontId="4" fillId="0" borderId="89" xfId="0" applyFont="1" applyBorder="1" applyAlignment="1" applyProtection="1">
      <alignment/>
      <protection locked="0"/>
    </xf>
    <xf numFmtId="0" fontId="4" fillId="0" borderId="90" xfId="0" applyFont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 locked="0"/>
    </xf>
    <xf numFmtId="0" fontId="9" fillId="0" borderId="66" xfId="0" applyFont="1" applyFill="1" applyBorder="1" applyAlignment="1" applyProtection="1">
      <alignment/>
      <protection locked="0"/>
    </xf>
    <xf numFmtId="0" fontId="4" fillId="0" borderId="91" xfId="0" applyFont="1" applyBorder="1" applyAlignment="1" applyProtection="1">
      <alignment/>
      <protection locked="0"/>
    </xf>
    <xf numFmtId="0" fontId="4" fillId="0" borderId="92" xfId="0" applyFont="1" applyBorder="1" applyAlignment="1" applyProtection="1">
      <alignment/>
      <protection locked="0"/>
    </xf>
    <xf numFmtId="0" fontId="9" fillId="0" borderId="93" xfId="0" applyFont="1" applyFill="1" applyBorder="1" applyAlignment="1" applyProtection="1">
      <alignment/>
      <protection locked="0"/>
    </xf>
    <xf numFmtId="0" fontId="9" fillId="0" borderId="94" xfId="0" applyFont="1" applyFill="1" applyBorder="1" applyAlignment="1" applyProtection="1">
      <alignment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67" xfId="0" applyFont="1" applyFill="1" applyBorder="1" applyAlignment="1" applyProtection="1">
      <alignment vertical="center"/>
      <protection locked="0"/>
    </xf>
    <xf numFmtId="164" fontId="9" fillId="0" borderId="5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9" fillId="0" borderId="23" xfId="93" applyNumberFormat="1" applyFont="1" applyBorder="1" applyAlignment="1" applyProtection="1">
      <alignment horizontal="left" wrapText="1"/>
      <protection locked="0"/>
    </xf>
    <xf numFmtId="0" fontId="4" fillId="0" borderId="95" xfId="0" applyFont="1" applyBorder="1" applyAlignment="1" applyProtection="1">
      <alignment horizontal="left" vertical="center" wrapText="1"/>
      <protection locked="0"/>
    </xf>
    <xf numFmtId="3" fontId="9" fillId="0" borderId="23" xfId="0" applyNumberFormat="1" applyFont="1" applyBorder="1" applyAlignment="1" applyProtection="1">
      <alignment horizontal="left" vertical="center" wrapText="1"/>
      <protection locked="0"/>
    </xf>
    <xf numFmtId="3" fontId="9" fillId="0" borderId="96" xfId="0" applyNumberFormat="1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69" xfId="0" applyFont="1" applyBorder="1" applyAlignment="1" applyProtection="1">
      <alignment/>
      <protection locked="0"/>
    </xf>
    <xf numFmtId="0" fontId="9" fillId="0" borderId="69" xfId="0" applyFont="1" applyBorder="1" applyAlignment="1" applyProtection="1">
      <alignment/>
      <protection locked="0"/>
    </xf>
    <xf numFmtId="0" fontId="9" fillId="0" borderId="8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4" fillId="0" borderId="82" xfId="0" applyFont="1" applyBorder="1" applyAlignment="1" applyProtection="1">
      <alignment/>
      <protection locked="0"/>
    </xf>
    <xf numFmtId="0" fontId="4" fillId="0" borderId="82" xfId="0" applyFont="1" applyBorder="1" applyAlignment="1" applyProtection="1">
      <alignment wrapText="1"/>
      <protection locked="0"/>
    </xf>
    <xf numFmtId="0" fontId="4" fillId="0" borderId="97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81" xfId="0" applyFont="1" applyBorder="1" applyAlignment="1" applyProtection="1">
      <alignment wrapText="1"/>
      <protection hidden="1"/>
    </xf>
    <xf numFmtId="0" fontId="9" fillId="0" borderId="34" xfId="0" applyFont="1" applyBorder="1" applyAlignment="1" applyProtection="1">
      <alignment wrapText="1"/>
      <protection hidden="1"/>
    </xf>
    <xf numFmtId="0" fontId="4" fillId="0" borderId="98" xfId="0" applyFont="1" applyBorder="1" applyAlignment="1" applyProtection="1">
      <alignment vertical="center"/>
      <protection hidden="1"/>
    </xf>
    <xf numFmtId="9" fontId="9" fillId="0" borderId="0" xfId="93" applyNumberFormat="1" applyFont="1" applyBorder="1" applyProtection="1">
      <alignment/>
      <protection locked="0"/>
    </xf>
    <xf numFmtId="167" fontId="9" fillId="0" borderId="23" xfId="50" applyNumberFormat="1" applyFont="1" applyBorder="1" applyAlignment="1" applyProtection="1">
      <alignment/>
      <protection locked="0"/>
    </xf>
    <xf numFmtId="9" fontId="9" fillId="0" borderId="0" xfId="0" applyNumberFormat="1" applyFont="1" applyBorder="1" applyAlignment="1" applyProtection="1">
      <alignment/>
      <protection locked="0"/>
    </xf>
    <xf numFmtId="165" fontId="9" fillId="0" borderId="23" xfId="5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4" fillId="35" borderId="4" xfId="0" applyFont="1" applyFill="1" applyBorder="1" applyAlignment="1" applyProtection="1">
      <alignment/>
      <protection hidden="1"/>
    </xf>
    <xf numFmtId="9" fontId="9" fillId="0" borderId="0" xfId="93" applyNumberFormat="1" applyFont="1" applyBorder="1" applyAlignment="1" applyProtection="1">
      <alignment horizontal="left"/>
      <protection locked="0"/>
    </xf>
    <xf numFmtId="167" fontId="9" fillId="0" borderId="23" xfId="52" applyNumberFormat="1" applyFont="1" applyBorder="1" applyAlignment="1" applyProtection="1">
      <alignment/>
      <protection locked="0"/>
    </xf>
    <xf numFmtId="9" fontId="9" fillId="0" borderId="0" xfId="0" applyNumberFormat="1" applyFont="1" applyBorder="1" applyAlignment="1" applyProtection="1">
      <alignment horizontal="left"/>
      <protection locked="0"/>
    </xf>
    <xf numFmtId="164" fontId="9" fillId="0" borderId="23" xfId="52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9" fillId="0" borderId="75" xfId="52" applyNumberFormat="1" applyFont="1" applyBorder="1" applyAlignment="1" applyProtection="1">
      <alignment/>
      <protection locked="0"/>
    </xf>
    <xf numFmtId="164" fontId="9" fillId="0" borderId="66" xfId="52" applyNumberFormat="1" applyFont="1" applyBorder="1" applyAlignment="1" applyProtection="1">
      <alignment/>
      <protection locked="0"/>
    </xf>
    <xf numFmtId="164" fontId="9" fillId="0" borderId="94" xfId="52" applyNumberFormat="1" applyFont="1" applyBorder="1" applyAlignment="1" applyProtection="1">
      <alignment/>
      <protection locked="0"/>
    </xf>
    <xf numFmtId="0" fontId="4" fillId="0" borderId="68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 quotePrefix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14" fontId="9" fillId="0" borderId="3" xfId="0" applyNumberFormat="1" applyFont="1" applyBorder="1" applyAlignment="1" applyProtection="1">
      <alignment horizontal="center"/>
      <protection locked="0"/>
    </xf>
    <xf numFmtId="0" fontId="9" fillId="0" borderId="55" xfId="0" applyFont="1" applyBorder="1" applyAlignment="1" applyProtection="1">
      <alignment/>
      <protection locked="0"/>
    </xf>
    <xf numFmtId="0" fontId="4" fillId="0" borderId="98" xfId="0" applyFont="1" applyBorder="1" applyAlignment="1" applyProtection="1">
      <alignment vertical="center"/>
      <protection locked="0"/>
    </xf>
    <xf numFmtId="0" fontId="4" fillId="34" borderId="99" xfId="0" applyFont="1" applyFill="1" applyBorder="1" applyAlignment="1" applyProtection="1">
      <alignment horizontal="left" vertical="center"/>
      <protection locked="0"/>
    </xf>
    <xf numFmtId="0" fontId="4" fillId="34" borderId="69" xfId="0" applyFont="1" applyFill="1" applyBorder="1" applyAlignment="1" applyProtection="1">
      <alignment horizontal="left"/>
      <protection locked="0"/>
    </xf>
    <xf numFmtId="0" fontId="4" fillId="34" borderId="98" xfId="0" applyFont="1" applyFill="1" applyBorder="1" applyAlignment="1" applyProtection="1">
      <alignment horizontal="left"/>
      <protection locked="0"/>
    </xf>
    <xf numFmtId="9" fontId="4" fillId="0" borderId="81" xfId="115" applyFont="1" applyBorder="1" applyAlignment="1" applyProtection="1">
      <alignment vertical="center"/>
      <protection locked="0"/>
    </xf>
    <xf numFmtId="0" fontId="4" fillId="35" borderId="26" xfId="0" applyFont="1" applyFill="1" applyBorder="1" applyAlignment="1" applyProtection="1">
      <alignment/>
      <protection locked="0"/>
    </xf>
    <xf numFmtId="0" fontId="4" fillId="35" borderId="66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9" fontId="9" fillId="35" borderId="79" xfId="115" applyFont="1" applyFill="1" applyBorder="1" applyAlignment="1" applyProtection="1">
      <alignment/>
      <protection locked="0"/>
    </xf>
    <xf numFmtId="9" fontId="9" fillId="0" borderId="50" xfId="115" applyFont="1" applyBorder="1" applyAlignment="1" applyProtection="1">
      <alignment horizontal="right"/>
      <protection locked="0"/>
    </xf>
    <xf numFmtId="0" fontId="9" fillId="0" borderId="26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left"/>
      <protection locked="0"/>
    </xf>
    <xf numFmtId="9" fontId="9" fillId="0" borderId="79" xfId="0" applyNumberFormat="1" applyFont="1" applyBorder="1" applyAlignment="1" applyProtection="1">
      <alignment horizontal="right"/>
      <protection locked="0"/>
    </xf>
    <xf numFmtId="0" fontId="4" fillId="35" borderId="4" xfId="0" applyFont="1" applyFill="1" applyBorder="1" applyAlignment="1" applyProtection="1">
      <alignment/>
      <protection locked="0"/>
    </xf>
    <xf numFmtId="164" fontId="9" fillId="35" borderId="66" xfId="52" applyNumberFormat="1" applyFont="1" applyFill="1" applyBorder="1" applyAlignment="1" applyProtection="1">
      <alignment/>
      <protection locked="0"/>
    </xf>
    <xf numFmtId="0" fontId="9" fillId="35" borderId="79" xfId="0" applyFont="1" applyFill="1" applyBorder="1" applyAlignment="1" applyProtection="1">
      <alignment/>
      <protection locked="0"/>
    </xf>
    <xf numFmtId="9" fontId="9" fillId="0" borderId="34" xfId="115" applyFont="1" applyBorder="1" applyAlignment="1" applyProtection="1">
      <alignment horizontal="right"/>
      <protection locked="0"/>
    </xf>
    <xf numFmtId="9" fontId="9" fillId="0" borderId="79" xfId="115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/>
      <protection locked="0"/>
    </xf>
    <xf numFmtId="164" fontId="9" fillId="0" borderId="66" xfId="50" applyNumberFormat="1" applyFont="1" applyBorder="1" applyAlignment="1" applyProtection="1">
      <alignment/>
      <protection locked="0"/>
    </xf>
    <xf numFmtId="9" fontId="9" fillId="35" borderId="86" xfId="115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9" fontId="9" fillId="35" borderId="80" xfId="115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4" fillId="34" borderId="70" xfId="0" applyFont="1" applyFill="1" applyBorder="1" applyAlignment="1" applyProtection="1">
      <alignment/>
      <protection locked="0"/>
    </xf>
    <xf numFmtId="0" fontId="4" fillId="34" borderId="82" xfId="0" applyFont="1" applyFill="1" applyBorder="1" applyAlignment="1" applyProtection="1">
      <alignment/>
      <protection locked="0"/>
    </xf>
    <xf numFmtId="0" fontId="4" fillId="0" borderId="93" xfId="0" applyFont="1" applyFill="1" applyBorder="1" applyAlignment="1" applyProtection="1">
      <alignment/>
      <protection locked="0"/>
    </xf>
    <xf numFmtId="0" fontId="4" fillId="0" borderId="94" xfId="0" applyFont="1" applyFill="1" applyBorder="1" applyAlignment="1" applyProtection="1">
      <alignment/>
      <protection locked="0"/>
    </xf>
    <xf numFmtId="0" fontId="4" fillId="0" borderId="78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82" xfId="0" applyFont="1" applyFill="1" applyBorder="1" applyAlignment="1" applyProtection="1">
      <alignment/>
      <protection locked="0"/>
    </xf>
    <xf numFmtId="0" fontId="4" fillId="0" borderId="96" xfId="0" applyFont="1" applyFill="1" applyBorder="1" applyAlignment="1" applyProtection="1">
      <alignment/>
      <protection locked="0"/>
    </xf>
    <xf numFmtId="164" fontId="9" fillId="0" borderId="67" xfId="50" applyNumberFormat="1" applyFont="1" applyBorder="1" applyAlignment="1" applyProtection="1">
      <alignment/>
      <protection locked="0"/>
    </xf>
    <xf numFmtId="9" fontId="9" fillId="35" borderId="55" xfId="115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9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9" fillId="0" borderId="14" xfId="0" applyFont="1" applyBorder="1" applyAlignment="1" applyProtection="1">
      <alignment horizontal="center"/>
      <protection locked="0"/>
    </xf>
    <xf numFmtId="41" fontId="9" fillId="0" borderId="0" xfId="0" applyNumberFormat="1" applyFont="1" applyAlignment="1" applyProtection="1">
      <alignment/>
      <protection locked="0"/>
    </xf>
    <xf numFmtId="167" fontId="9" fillId="0" borderId="34" xfId="0" applyNumberFormat="1" applyFont="1" applyBorder="1" applyAlignment="1" applyProtection="1">
      <alignment/>
      <protection locked="0"/>
    </xf>
    <xf numFmtId="164" fontId="9" fillId="0" borderId="34" xfId="0" applyNumberFormat="1" applyFont="1" applyBorder="1" applyAlignment="1" applyProtection="1">
      <alignment/>
      <protection locked="0"/>
    </xf>
    <xf numFmtId="41" fontId="9" fillId="0" borderId="79" xfId="0" applyNumberFormat="1" applyFont="1" applyBorder="1" applyAlignment="1" applyProtection="1">
      <alignment/>
      <protection locked="0"/>
    </xf>
    <xf numFmtId="41" fontId="9" fillId="0" borderId="100" xfId="0" applyNumberFormat="1" applyFont="1" applyBorder="1" applyAlignment="1" applyProtection="1">
      <alignment/>
      <protection locked="0"/>
    </xf>
    <xf numFmtId="0" fontId="4" fillId="0" borderId="101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80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2" fillId="0" borderId="78" xfId="0" applyFont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14" fontId="9" fillId="0" borderId="55" xfId="0" applyNumberFormat="1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vertical="center"/>
      <protection locked="0"/>
    </xf>
    <xf numFmtId="0" fontId="4" fillId="36" borderId="102" xfId="0" applyFont="1" applyFill="1" applyBorder="1" applyAlignment="1" applyProtection="1">
      <alignment horizontal="center" vertical="center"/>
      <protection locked="0"/>
    </xf>
    <xf numFmtId="164" fontId="9" fillId="33" borderId="86" xfId="0" applyNumberFormat="1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/>
      <protection locked="0"/>
    </xf>
    <xf numFmtId="164" fontId="9" fillId="0" borderId="79" xfId="0" applyNumberFormat="1" applyFont="1" applyBorder="1" applyAlignment="1" applyProtection="1">
      <alignment/>
      <protection locked="0"/>
    </xf>
    <xf numFmtId="0" fontId="4" fillId="0" borderId="103" xfId="0" applyFont="1" applyBorder="1" applyAlignment="1" applyProtection="1">
      <alignment/>
      <protection locked="0"/>
    </xf>
    <xf numFmtId="0" fontId="4" fillId="0" borderId="93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4" fillId="0" borderId="67" xfId="0" applyFont="1" applyFill="1" applyBorder="1" applyAlignment="1" applyProtection="1">
      <alignment/>
      <protection locked="0"/>
    </xf>
    <xf numFmtId="164" fontId="9" fillId="0" borderId="55" xfId="0" applyNumberFormat="1" applyFont="1" applyBorder="1" applyAlignment="1" applyProtection="1">
      <alignment/>
      <protection locked="0"/>
    </xf>
    <xf numFmtId="0" fontId="9" fillId="0" borderId="0" xfId="109" applyFont="1" applyFill="1" applyBorder="1" applyAlignment="1" applyProtection="1">
      <alignment horizontal="left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34" borderId="104" xfId="0" applyFont="1" applyFill="1" applyBorder="1" applyAlignment="1" applyProtection="1">
      <alignment vertical="center"/>
      <protection locked="0"/>
    </xf>
    <xf numFmtId="0" fontId="4" fillId="34" borderId="3" xfId="0" applyFont="1" applyFill="1" applyBorder="1" applyAlignment="1" applyProtection="1">
      <alignment horizontal="left" vertical="top"/>
      <protection locked="0"/>
    </xf>
    <xf numFmtId="0" fontId="4" fillId="34" borderId="3" xfId="0" applyFont="1" applyFill="1" applyBorder="1" applyAlignment="1" applyProtection="1">
      <alignment vertical="top"/>
      <protection locked="0"/>
    </xf>
    <xf numFmtId="0" fontId="4" fillId="34" borderId="67" xfId="0" applyFont="1" applyFill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/>
      <protection hidden="1"/>
    </xf>
    <xf numFmtId="164" fontId="9" fillId="0" borderId="80" xfId="0" applyNumberFormat="1" applyFont="1" applyBorder="1" applyAlignment="1" applyProtection="1">
      <alignment/>
      <protection locked="0"/>
    </xf>
    <xf numFmtId="164" fontId="9" fillId="0" borderId="97" xfId="0" applyNumberFormat="1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vertical="center"/>
      <protection hidden="1"/>
    </xf>
    <xf numFmtId="164" fontId="9" fillId="0" borderId="86" xfId="0" applyNumberFormat="1" applyFont="1" applyBorder="1" applyAlignment="1" applyProtection="1">
      <alignment/>
      <protection locked="0"/>
    </xf>
    <xf numFmtId="164" fontId="9" fillId="0" borderId="100" xfId="0" applyNumberFormat="1" applyFont="1" applyBorder="1" applyAlignment="1" applyProtection="1">
      <alignment/>
      <protection locked="0"/>
    </xf>
    <xf numFmtId="0" fontId="4" fillId="0" borderId="68" xfId="0" applyFont="1" applyBorder="1" applyAlignment="1" applyProtection="1">
      <alignment/>
      <protection locked="0"/>
    </xf>
    <xf numFmtId="0" fontId="4" fillId="0" borderId="81" xfId="0" applyFont="1" applyBorder="1" applyAlignment="1" applyProtection="1">
      <alignment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0" fontId="4" fillId="0" borderId="105" xfId="0" applyFont="1" applyBorder="1" applyAlignment="1" applyProtection="1">
      <alignment/>
      <protection locked="0"/>
    </xf>
    <xf numFmtId="0" fontId="9" fillId="0" borderId="88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/>
      <protection locked="0"/>
    </xf>
    <xf numFmtId="164" fontId="9" fillId="0" borderId="106" xfId="0" applyNumberFormat="1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70" xfId="0" applyFont="1" applyBorder="1" applyAlignment="1" applyProtection="1">
      <alignment/>
      <protection locked="0"/>
    </xf>
    <xf numFmtId="0" fontId="9" fillId="0" borderId="82" xfId="0" applyFont="1" applyBorder="1" applyAlignment="1" applyProtection="1">
      <alignment/>
      <protection locked="0"/>
    </xf>
    <xf numFmtId="0" fontId="9" fillId="0" borderId="96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0" fontId="4" fillId="34" borderId="103" xfId="0" applyFont="1" applyFill="1" applyBorder="1" applyAlignment="1" applyProtection="1">
      <alignment vertical="center"/>
      <protection locked="0"/>
    </xf>
    <xf numFmtId="0" fontId="4" fillId="34" borderId="93" xfId="0" applyFont="1" applyFill="1" applyBorder="1" applyAlignment="1" applyProtection="1">
      <alignment vertical="center"/>
      <protection locked="0"/>
    </xf>
    <xf numFmtId="0" fontId="4" fillId="34" borderId="94" xfId="0" applyFont="1" applyFill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9" fillId="0" borderId="23" xfId="93" applyFont="1" applyBorder="1" applyAlignment="1" applyProtection="1">
      <alignment/>
      <protection locked="0"/>
    </xf>
    <xf numFmtId="164" fontId="9" fillId="0" borderId="34" xfId="93" applyNumberFormat="1" applyFont="1" applyBorder="1" applyAlignment="1" applyProtection="1">
      <alignment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01" xfId="0" applyFont="1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vertical="center"/>
      <protection locked="0"/>
    </xf>
    <xf numFmtId="164" fontId="4" fillId="0" borderId="79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34" borderId="66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0" xfId="93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34" borderId="89" xfId="0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/>
      <protection locked="0"/>
    </xf>
    <xf numFmtId="0" fontId="4" fillId="34" borderId="4" xfId="0" applyFont="1" applyFill="1" applyBorder="1" applyAlignment="1" applyProtection="1">
      <alignment/>
      <protection locked="0"/>
    </xf>
    <xf numFmtId="0" fontId="4" fillId="0" borderId="70" xfId="0" applyFont="1" applyBorder="1" applyAlignment="1" applyProtection="1">
      <alignment/>
      <protection locked="0"/>
    </xf>
    <xf numFmtId="0" fontId="4" fillId="0" borderId="94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 wrapText="1"/>
      <protection locked="0"/>
    </xf>
    <xf numFmtId="0" fontId="9" fillId="0" borderId="23" xfId="93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 vertical="center" wrapText="1"/>
      <protection hidden="1"/>
    </xf>
    <xf numFmtId="0" fontId="4" fillId="35" borderId="79" xfId="0" applyFont="1" applyFill="1" applyBorder="1" applyAlignment="1" applyProtection="1">
      <alignment/>
      <protection hidden="1"/>
    </xf>
    <xf numFmtId="164" fontId="9" fillId="34" borderId="80" xfId="50" applyNumberFormat="1" applyFont="1" applyFill="1" applyBorder="1" applyAlignment="1" applyProtection="1">
      <alignment/>
      <protection locked="0"/>
    </xf>
    <xf numFmtId="0" fontId="9" fillId="35" borderId="4" xfId="0" applyFont="1" applyFill="1" applyBorder="1" applyAlignment="1" applyProtection="1">
      <alignment horizontal="left"/>
      <protection hidden="1"/>
    </xf>
    <xf numFmtId="0" fontId="9" fillId="35" borderId="79" xfId="0" applyFont="1" applyFill="1" applyBorder="1" applyAlignment="1" applyProtection="1">
      <alignment horizontal="left"/>
      <protection hidden="1"/>
    </xf>
    <xf numFmtId="164" fontId="9" fillId="0" borderId="79" xfId="52" applyNumberFormat="1" applyFont="1" applyBorder="1" applyAlignment="1" applyProtection="1">
      <alignment/>
      <protection locked="0"/>
    </xf>
    <xf numFmtId="0" fontId="9" fillId="35" borderId="22" xfId="0" applyFont="1" applyFill="1" applyBorder="1" applyAlignment="1" applyProtection="1">
      <alignment/>
      <protection hidden="1"/>
    </xf>
    <xf numFmtId="0" fontId="9" fillId="35" borderId="86" xfId="0" applyFont="1" applyFill="1" applyBorder="1" applyAlignment="1" applyProtection="1">
      <alignment/>
      <protection hidden="1"/>
    </xf>
    <xf numFmtId="164" fontId="9" fillId="0" borderId="100" xfId="52" applyNumberFormat="1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4" fillId="34" borderId="76" xfId="0" applyFont="1" applyFill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93" xfId="0" applyFont="1" applyBorder="1" applyAlignment="1" applyProtection="1">
      <alignment vertical="center" wrapText="1"/>
      <protection locked="0"/>
    </xf>
    <xf numFmtId="0" fontId="4" fillId="0" borderId="94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34" borderId="101" xfId="0" applyFont="1" applyFill="1" applyBorder="1" applyAlignment="1" applyProtection="1">
      <alignment vertical="center"/>
      <protection locked="0"/>
    </xf>
    <xf numFmtId="0" fontId="2" fillId="0" borderId="103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/>
      <protection hidden="1"/>
    </xf>
    <xf numFmtId="0" fontId="4" fillId="0" borderId="75" xfId="0" applyFont="1" applyBorder="1" applyAlignment="1" applyProtection="1">
      <alignment/>
      <protection hidden="1"/>
    </xf>
    <xf numFmtId="0" fontId="9" fillId="35" borderId="82" xfId="0" applyFont="1" applyFill="1" applyBorder="1" applyAlignment="1" applyProtection="1">
      <alignment/>
      <protection hidden="1"/>
    </xf>
    <xf numFmtId="0" fontId="9" fillId="35" borderId="97" xfId="0" applyFont="1" applyFill="1" applyBorder="1" applyAlignment="1" applyProtection="1">
      <alignment/>
      <protection hidden="1"/>
    </xf>
    <xf numFmtId="0" fontId="9" fillId="35" borderId="70" xfId="0" applyFont="1" applyFill="1" applyBorder="1" applyAlignment="1" applyProtection="1">
      <alignment/>
      <protection hidden="1"/>
    </xf>
    <xf numFmtId="0" fontId="4" fillId="0" borderId="68" xfId="0" applyFont="1" applyBorder="1" applyAlignment="1" applyProtection="1">
      <alignment vertical="top"/>
      <protection locked="0"/>
    </xf>
    <xf numFmtId="0" fontId="4" fillId="0" borderId="69" xfId="0" applyFont="1" applyBorder="1" applyAlignment="1" applyProtection="1">
      <alignment vertical="top"/>
      <protection locked="0"/>
    </xf>
    <xf numFmtId="0" fontId="4" fillId="0" borderId="81" xfId="0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8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0" fontId="4" fillId="34" borderId="105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64" fontId="9" fillId="0" borderId="79" xfId="0" applyNumberFormat="1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/>
      <protection locked="0"/>
    </xf>
    <xf numFmtId="0" fontId="4" fillId="34" borderId="28" xfId="0" applyFont="1" applyFill="1" applyBorder="1" applyAlignment="1" applyProtection="1">
      <alignment horizontal="center" vertical="center"/>
      <protection locked="0"/>
    </xf>
    <xf numFmtId="164" fontId="9" fillId="0" borderId="86" xfId="0" applyNumberFormat="1" applyFont="1" applyBorder="1" applyAlignment="1" applyProtection="1">
      <alignment horizontal="center" vertical="center"/>
      <protection locked="0"/>
    </xf>
    <xf numFmtId="0" fontId="9" fillId="0" borderId="79" xfId="0" applyFont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0" fontId="4" fillId="34" borderId="4" xfId="0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4" xfId="0" applyFont="1" applyFill="1" applyBorder="1" applyAlignment="1" applyProtection="1">
      <alignment horizontal="center" vertical="center" wrapText="1"/>
      <protection locked="0"/>
    </xf>
    <xf numFmtId="0" fontId="4" fillId="34" borderId="30" xfId="0" applyFont="1" applyFill="1" applyBorder="1" applyAlignment="1" applyProtection="1">
      <alignment horizontal="left" vertical="center" wrapText="1"/>
      <protection locked="0"/>
    </xf>
    <xf numFmtId="0" fontId="4" fillId="34" borderId="107" xfId="0" applyFont="1" applyFill="1" applyBorder="1" applyAlignment="1" applyProtection="1">
      <alignment horizontal="center" vertical="center"/>
      <protection locked="0"/>
    </xf>
    <xf numFmtId="0" fontId="4" fillId="34" borderId="108" xfId="0" applyFont="1" applyFill="1" applyBorder="1" applyAlignment="1" applyProtection="1">
      <alignment horizontal="center" vertical="center"/>
      <protection locked="0"/>
    </xf>
    <xf numFmtId="0" fontId="9" fillId="0" borderId="109" xfId="0" applyFont="1" applyBorder="1" applyAlignment="1" applyProtection="1">
      <alignment horizontal="center" vertical="center" wrapText="1"/>
      <protection locked="0"/>
    </xf>
    <xf numFmtId="164" fontId="9" fillId="0" borderId="110" xfId="0" applyNumberFormat="1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 horizontal="left"/>
      <protection locked="0"/>
    </xf>
    <xf numFmtId="0" fontId="4" fillId="0" borderId="82" xfId="0" applyFont="1" applyBorder="1" applyAlignment="1" applyProtection="1">
      <alignment horizontal="left"/>
      <protection locked="0"/>
    </xf>
    <xf numFmtId="0" fontId="4" fillId="0" borderId="82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right"/>
      <protection locked="0"/>
    </xf>
    <xf numFmtId="14" fontId="9" fillId="0" borderId="97" xfId="0" applyNumberFormat="1" applyFont="1" applyBorder="1" applyAlignment="1" applyProtection="1">
      <alignment horizontal="center"/>
      <protection locked="0"/>
    </xf>
    <xf numFmtId="0" fontId="4" fillId="33" borderId="78" xfId="0" applyFont="1" applyFill="1" applyBorder="1" applyAlignment="1" applyProtection="1">
      <alignment horizontal="left" vertical="center"/>
      <protection locked="0"/>
    </xf>
    <xf numFmtId="0" fontId="4" fillId="33" borderId="78" xfId="0" applyFont="1" applyFill="1" applyBorder="1" applyAlignment="1" applyProtection="1">
      <alignment horizontal="center" vertical="center"/>
      <protection locked="0"/>
    </xf>
    <xf numFmtId="0" fontId="4" fillId="33" borderId="72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center" vertical="center"/>
      <protection locked="0"/>
    </xf>
    <xf numFmtId="0" fontId="4" fillId="33" borderId="55" xfId="0" applyFont="1" applyFill="1" applyBorder="1" applyAlignment="1" applyProtection="1">
      <alignment horizontal="left" vertical="center"/>
      <protection locked="0"/>
    </xf>
    <xf numFmtId="0" fontId="4" fillId="35" borderId="70" xfId="0" applyFont="1" applyFill="1" applyBorder="1" applyAlignment="1" applyProtection="1">
      <alignment vertical="center"/>
      <protection locked="0"/>
    </xf>
    <xf numFmtId="0" fontId="4" fillId="35" borderId="82" xfId="0" applyFont="1" applyFill="1" applyBorder="1" applyAlignment="1" applyProtection="1">
      <alignment vertical="center"/>
      <protection locked="0"/>
    </xf>
    <xf numFmtId="0" fontId="4" fillId="35" borderId="96" xfId="0" applyFont="1" applyFill="1" applyBorder="1" applyAlignment="1" applyProtection="1">
      <alignment vertical="center"/>
      <protection locked="0"/>
    </xf>
    <xf numFmtId="164" fontId="4" fillId="35" borderId="111" xfId="50" applyNumberFormat="1" applyFont="1" applyFill="1" applyBorder="1" applyAlignment="1" applyProtection="1">
      <alignment vertical="center"/>
      <protection locked="0"/>
    </xf>
    <xf numFmtId="164" fontId="9" fillId="35" borderId="112" xfId="0" applyNumberFormat="1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164" fontId="9" fillId="33" borderId="13" xfId="0" applyNumberFormat="1" applyFont="1" applyFill="1" applyBorder="1" applyAlignment="1" applyProtection="1">
      <alignment/>
      <protection hidden="1"/>
    </xf>
    <xf numFmtId="6" fontId="9" fillId="0" borderId="74" xfId="0" applyNumberFormat="1" applyFont="1" applyFill="1" applyBorder="1" applyAlignment="1" applyProtection="1">
      <alignment/>
      <protection locked="0"/>
    </xf>
    <xf numFmtId="164" fontId="9" fillId="33" borderId="24" xfId="0" applyNumberFormat="1" applyFont="1" applyFill="1" applyBorder="1" applyAlignment="1" applyProtection="1">
      <alignment/>
      <protection hidden="1"/>
    </xf>
    <xf numFmtId="164" fontId="9" fillId="33" borderId="113" xfId="0" applyNumberFormat="1" applyFont="1" applyFill="1" applyBorder="1" applyAlignment="1" applyProtection="1">
      <alignment/>
      <protection hidden="1"/>
    </xf>
    <xf numFmtId="164" fontId="9" fillId="33" borderId="14" xfId="0" applyNumberFormat="1" applyFont="1" applyFill="1" applyBorder="1" applyAlignment="1" applyProtection="1">
      <alignment/>
      <protection hidden="1"/>
    </xf>
    <xf numFmtId="6" fontId="9" fillId="0" borderId="35" xfId="0" applyNumberFormat="1" applyFont="1" applyFill="1" applyBorder="1" applyAlignment="1" applyProtection="1">
      <alignment/>
      <protection locked="0"/>
    </xf>
    <xf numFmtId="164" fontId="9" fillId="33" borderId="18" xfId="0" applyNumberFormat="1" applyFont="1" applyFill="1" applyBorder="1" applyAlignment="1" applyProtection="1">
      <alignment/>
      <protection hidden="1"/>
    </xf>
    <xf numFmtId="164" fontId="9" fillId="33" borderId="114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164" fontId="9" fillId="0" borderId="15" xfId="0" applyNumberFormat="1" applyFont="1" applyFill="1" applyBorder="1" applyAlignment="1" applyProtection="1">
      <alignment/>
      <protection locked="0"/>
    </xf>
    <xf numFmtId="164" fontId="9" fillId="37" borderId="15" xfId="0" applyNumberFormat="1" applyFont="1" applyFill="1" applyBorder="1" applyAlignment="1" applyProtection="1">
      <alignment/>
      <protection locked="0"/>
    </xf>
    <xf numFmtId="164" fontId="9" fillId="33" borderId="15" xfId="0" applyNumberFormat="1" applyFont="1" applyFill="1" applyBorder="1" applyAlignment="1" applyProtection="1">
      <alignment/>
      <protection hidden="1"/>
    </xf>
    <xf numFmtId="164" fontId="9" fillId="0" borderId="19" xfId="0" applyNumberFormat="1" applyFont="1" applyFill="1" applyBorder="1" applyAlignment="1" applyProtection="1">
      <alignment/>
      <protection locked="0"/>
    </xf>
    <xf numFmtId="164" fontId="9" fillId="0" borderId="115" xfId="0" applyNumberFormat="1" applyFont="1" applyFill="1" applyBorder="1" applyAlignment="1" applyProtection="1">
      <alignment/>
      <protection locked="0"/>
    </xf>
    <xf numFmtId="164" fontId="9" fillId="33" borderId="19" xfId="0" applyNumberFormat="1" applyFont="1" applyFill="1" applyBorder="1" applyAlignment="1" applyProtection="1">
      <alignment/>
      <protection hidden="1"/>
    </xf>
    <xf numFmtId="164" fontId="9" fillId="33" borderId="115" xfId="0" applyNumberFormat="1" applyFont="1" applyFill="1" applyBorder="1" applyAlignment="1" applyProtection="1">
      <alignment/>
      <protection hidden="1"/>
    </xf>
    <xf numFmtId="164" fontId="9" fillId="33" borderId="16" xfId="0" applyNumberFormat="1" applyFont="1" applyFill="1" applyBorder="1" applyAlignment="1" applyProtection="1">
      <alignment/>
      <protection hidden="1"/>
    </xf>
    <xf numFmtId="6" fontId="9" fillId="0" borderId="116" xfId="0" applyNumberFormat="1" applyFont="1" applyFill="1" applyBorder="1" applyAlignment="1" applyProtection="1">
      <alignment/>
      <protection locked="0"/>
    </xf>
    <xf numFmtId="6" fontId="9" fillId="0" borderId="117" xfId="0" applyNumberFormat="1" applyFont="1" applyFill="1" applyBorder="1" applyAlignment="1" applyProtection="1">
      <alignment/>
      <protection locked="0"/>
    </xf>
    <xf numFmtId="164" fontId="9" fillId="37" borderId="115" xfId="0" applyNumberFormat="1" applyFont="1" applyFill="1" applyBorder="1" applyAlignment="1" applyProtection="1">
      <alignment/>
      <protection locked="0"/>
    </xf>
    <xf numFmtId="167" fontId="50" fillId="0" borderId="77" xfId="0" applyNumberFormat="1" applyFont="1" applyFill="1" applyBorder="1" applyAlignment="1" applyProtection="1">
      <alignment/>
      <protection locked="0"/>
    </xf>
    <xf numFmtId="164" fontId="9" fillId="0" borderId="17" xfId="0" applyNumberFormat="1" applyFont="1" applyFill="1" applyBorder="1" applyAlignment="1" applyProtection="1">
      <alignment/>
      <protection locked="0"/>
    </xf>
    <xf numFmtId="6" fontId="9" fillId="0" borderId="72" xfId="0" applyNumberFormat="1" applyFont="1" applyFill="1" applyBorder="1" applyAlignment="1" applyProtection="1">
      <alignment/>
      <protection locked="0"/>
    </xf>
    <xf numFmtId="6" fontId="9" fillId="0" borderId="77" xfId="0" applyNumberFormat="1" applyFont="1" applyFill="1" applyBorder="1" applyAlignment="1" applyProtection="1">
      <alignment/>
      <protection locked="0"/>
    </xf>
    <xf numFmtId="164" fontId="9" fillId="33" borderId="17" xfId="0" applyNumberFormat="1" applyFont="1" applyFill="1" applyBorder="1" applyAlignment="1" applyProtection="1">
      <alignment/>
      <protection hidden="1"/>
    </xf>
    <xf numFmtId="164" fontId="9" fillId="0" borderId="20" xfId="0" applyNumberFormat="1" applyFont="1" applyFill="1" applyBorder="1" applyAlignment="1" applyProtection="1">
      <alignment/>
      <protection locked="0"/>
    </xf>
    <xf numFmtId="164" fontId="9" fillId="0" borderId="118" xfId="0" applyNumberFormat="1" applyFont="1" applyFill="1" applyBorder="1" applyAlignment="1" applyProtection="1">
      <alignment/>
      <protection locked="0"/>
    </xf>
    <xf numFmtId="164" fontId="9" fillId="0" borderId="67" xfId="0" applyNumberFormat="1" applyFont="1" applyFill="1" applyBorder="1" applyAlignment="1" applyProtection="1">
      <alignment/>
      <protection locked="0"/>
    </xf>
    <xf numFmtId="164" fontId="9" fillId="37" borderId="3" xfId="0" applyNumberFormat="1" applyFont="1" applyFill="1" applyBorder="1" applyAlignment="1" applyProtection="1">
      <alignment/>
      <protection locked="0"/>
    </xf>
    <xf numFmtId="164" fontId="9" fillId="33" borderId="23" xfId="0" applyNumberFormat="1" applyFont="1" applyFill="1" applyBorder="1" applyAlignment="1" applyProtection="1">
      <alignment/>
      <protection hidden="1"/>
    </xf>
    <xf numFmtId="0" fontId="9" fillId="0" borderId="88" xfId="0" applyFont="1" applyBorder="1" applyAlignment="1" applyProtection="1">
      <alignment/>
      <protection locked="0"/>
    </xf>
    <xf numFmtId="0" fontId="9" fillId="0" borderId="85" xfId="0" applyFont="1" applyBorder="1" applyAlignment="1" applyProtection="1">
      <alignment/>
      <protection locked="0"/>
    </xf>
    <xf numFmtId="0" fontId="50" fillId="0" borderId="4" xfId="0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66" xfId="0" applyFont="1" applyBorder="1" applyAlignment="1" applyProtection="1">
      <alignment/>
      <protection locked="0"/>
    </xf>
    <xf numFmtId="0" fontId="9" fillId="0" borderId="75" xfId="0" applyFont="1" applyBorder="1" applyAlignment="1" applyProtection="1">
      <alignment/>
      <protection locked="0"/>
    </xf>
    <xf numFmtId="164" fontId="9" fillId="0" borderId="119" xfId="0" applyNumberFormat="1" applyFont="1" applyFill="1" applyBorder="1" applyAlignment="1" applyProtection="1">
      <alignment/>
      <protection locked="0"/>
    </xf>
    <xf numFmtId="164" fontId="9" fillId="33" borderId="118" xfId="0" applyNumberFormat="1" applyFont="1" applyFill="1" applyBorder="1" applyAlignment="1" applyProtection="1">
      <alignment/>
      <protection hidden="1"/>
    </xf>
    <xf numFmtId="168" fontId="9" fillId="0" borderId="35" xfId="0" applyNumberFormat="1" applyFont="1" applyFill="1" applyBorder="1" applyAlignment="1" applyProtection="1">
      <alignment/>
      <protection locked="0"/>
    </xf>
    <xf numFmtId="0" fontId="9" fillId="25" borderId="0" xfId="0" applyFont="1" applyFill="1" applyAlignment="1" applyProtection="1">
      <alignment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37" borderId="78" xfId="0" applyFont="1" applyFill="1" applyBorder="1" applyAlignment="1" applyProtection="1">
      <alignment horizontal="center"/>
      <protection locked="0"/>
    </xf>
    <xf numFmtId="14" fontId="4" fillId="0" borderId="72" xfId="0" applyNumberFormat="1" applyFont="1" applyBorder="1" applyAlignment="1" applyProtection="1">
      <alignment horizontal="center"/>
      <protection locked="0"/>
    </xf>
    <xf numFmtId="14" fontId="4" fillId="37" borderId="78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37" borderId="84" xfId="0" applyFont="1" applyFill="1" applyBorder="1" applyAlignment="1" applyProtection="1">
      <alignment horizontal="center" vertical="center"/>
      <protection locked="0"/>
    </xf>
    <xf numFmtId="0" fontId="4" fillId="37" borderId="102" xfId="0" applyFont="1" applyFill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9" fillId="25" borderId="23" xfId="0" applyFont="1" applyFill="1" applyBorder="1" applyAlignment="1" applyProtection="1">
      <alignment/>
      <protection locked="0"/>
    </xf>
    <xf numFmtId="0" fontId="4" fillId="0" borderId="77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164" fontId="9" fillId="33" borderId="13" xfId="0" applyNumberFormat="1" applyFont="1" applyFill="1" applyBorder="1" applyAlignment="1" applyProtection="1">
      <alignment/>
      <protection locked="0"/>
    </xf>
    <xf numFmtId="164" fontId="9" fillId="33" borderId="24" xfId="0" applyNumberFormat="1" applyFont="1" applyFill="1" applyBorder="1" applyAlignment="1" applyProtection="1">
      <alignment/>
      <protection locked="0"/>
    </xf>
    <xf numFmtId="164" fontId="9" fillId="33" borderId="113" xfId="0" applyNumberFormat="1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164" fontId="9" fillId="33" borderId="14" xfId="0" applyNumberFormat="1" applyFont="1" applyFill="1" applyBorder="1" applyAlignment="1" applyProtection="1">
      <alignment/>
      <protection locked="0"/>
    </xf>
    <xf numFmtId="164" fontId="9" fillId="33" borderId="18" xfId="0" applyNumberFormat="1" applyFont="1" applyFill="1" applyBorder="1" applyAlignment="1" applyProtection="1">
      <alignment/>
      <protection locked="0"/>
    </xf>
    <xf numFmtId="164" fontId="9" fillId="33" borderId="114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9" fillId="33" borderId="15" xfId="0" applyNumberFormat="1" applyFont="1" applyFill="1" applyBorder="1" applyAlignment="1" applyProtection="1">
      <alignment/>
      <protection locked="0"/>
    </xf>
    <xf numFmtId="164" fontId="9" fillId="33" borderId="19" xfId="0" applyNumberFormat="1" applyFont="1" applyFill="1" applyBorder="1" applyAlignment="1" applyProtection="1">
      <alignment/>
      <protection locked="0"/>
    </xf>
    <xf numFmtId="164" fontId="9" fillId="33" borderId="115" xfId="0" applyNumberFormat="1" applyFont="1" applyFill="1" applyBorder="1" applyAlignment="1" applyProtection="1">
      <alignment/>
      <protection locked="0"/>
    </xf>
    <xf numFmtId="164" fontId="9" fillId="33" borderId="16" xfId="0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164" fontId="9" fillId="0" borderId="72" xfId="0" applyNumberFormat="1" applyFont="1" applyFill="1" applyBorder="1" applyAlignment="1" applyProtection="1">
      <alignment/>
      <protection locked="0"/>
    </xf>
    <xf numFmtId="164" fontId="9" fillId="0" borderId="53" xfId="0" applyNumberFormat="1" applyFont="1" applyFill="1" applyBorder="1" applyAlignment="1" applyProtection="1">
      <alignment/>
      <protection locked="0"/>
    </xf>
    <xf numFmtId="164" fontId="9" fillId="0" borderId="55" xfId="0" applyNumberFormat="1" applyFont="1" applyFill="1" applyBorder="1" applyAlignment="1" applyProtection="1">
      <alignment/>
      <protection locked="0"/>
    </xf>
    <xf numFmtId="164" fontId="9" fillId="0" borderId="78" xfId="0" applyNumberFormat="1" applyFont="1" applyFill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167" fontId="9" fillId="0" borderId="17" xfId="93" applyNumberFormat="1" applyFont="1" applyFill="1" applyBorder="1" applyProtection="1">
      <alignment/>
      <protection locked="0"/>
    </xf>
    <xf numFmtId="167" fontId="9" fillId="0" borderId="20" xfId="93" applyNumberFormat="1" applyFont="1" applyFill="1" applyBorder="1" applyProtection="1">
      <alignment/>
      <protection locked="0"/>
    </xf>
    <xf numFmtId="167" fontId="9" fillId="37" borderId="118" xfId="93" applyNumberFormat="1" applyFont="1" applyFill="1" applyBorder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0" fontId="9" fillId="0" borderId="84" xfId="0" applyFont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164" fontId="9" fillId="33" borderId="15" xfId="93" applyNumberFormat="1" applyFont="1" applyFill="1" applyBorder="1" applyProtection="1">
      <alignment/>
      <protection locked="0"/>
    </xf>
    <xf numFmtId="164" fontId="9" fillId="33" borderId="17" xfId="0" applyNumberFormat="1" applyFont="1" applyFill="1" applyBorder="1" applyAlignment="1" applyProtection="1">
      <alignment/>
      <protection locked="0"/>
    </xf>
    <xf numFmtId="164" fontId="9" fillId="34" borderId="54" xfId="0" applyNumberFormat="1" applyFont="1" applyFill="1" applyBorder="1" applyAlignment="1" applyProtection="1">
      <alignment/>
      <protection locked="0"/>
    </xf>
    <xf numFmtId="164" fontId="9" fillId="33" borderId="54" xfId="0" applyNumberFormat="1" applyFont="1" applyFill="1" applyBorder="1" applyAlignment="1" applyProtection="1">
      <alignment/>
      <protection locked="0"/>
    </xf>
    <xf numFmtId="164" fontId="9" fillId="0" borderId="71" xfId="0" applyNumberFormat="1" applyFont="1" applyFill="1" applyBorder="1" applyAlignment="1" applyProtection="1">
      <alignment/>
      <protection locked="0"/>
    </xf>
    <xf numFmtId="164" fontId="9" fillId="33" borderId="71" xfId="0" applyNumberFormat="1" applyFont="1" applyFill="1" applyBorder="1" applyAlignment="1" applyProtection="1">
      <alignment/>
      <protection locked="0"/>
    </xf>
    <xf numFmtId="164" fontId="9" fillId="0" borderId="120" xfId="0" applyNumberFormat="1" applyFont="1" applyFill="1" applyBorder="1" applyAlignment="1" applyProtection="1">
      <alignment/>
      <protection locked="0"/>
    </xf>
    <xf numFmtId="164" fontId="9" fillId="0" borderId="121" xfId="0" applyNumberFormat="1" applyFont="1" applyFill="1" applyBorder="1" applyAlignment="1" applyProtection="1">
      <alignment/>
      <protection locked="0"/>
    </xf>
    <xf numFmtId="164" fontId="9" fillId="33" borderId="23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64" fontId="9" fillId="0" borderId="14" xfId="0" applyNumberFormat="1" applyFont="1" applyFill="1" applyBorder="1" applyAlignment="1" applyProtection="1">
      <alignment/>
      <protection locked="0"/>
    </xf>
    <xf numFmtId="164" fontId="9" fillId="37" borderId="118" xfId="0" applyNumberFormat="1" applyFont="1" applyFill="1" applyBorder="1" applyAlignment="1" applyProtection="1">
      <alignment/>
      <protection locked="0"/>
    </xf>
    <xf numFmtId="164" fontId="9" fillId="33" borderId="72" xfId="0" applyNumberFormat="1" applyFont="1" applyFill="1" applyBorder="1" applyAlignment="1" applyProtection="1">
      <alignment/>
      <protection locked="0"/>
    </xf>
    <xf numFmtId="164" fontId="9" fillId="37" borderId="78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84" xfId="0" applyFont="1" applyBorder="1" applyAlignment="1" applyProtection="1">
      <alignment/>
      <protection locked="0"/>
    </xf>
    <xf numFmtId="164" fontId="9" fillId="33" borderId="73" xfId="0" applyNumberFormat="1" applyFont="1" applyFill="1" applyBorder="1" applyAlignment="1" applyProtection="1">
      <alignment/>
      <protection locked="0"/>
    </xf>
    <xf numFmtId="164" fontId="9" fillId="0" borderId="73" xfId="0" applyNumberFormat="1" applyFont="1" applyFill="1" applyBorder="1" applyAlignment="1" applyProtection="1">
      <alignment/>
      <protection locked="0"/>
    </xf>
    <xf numFmtId="164" fontId="9" fillId="33" borderId="122" xfId="0" applyNumberFormat="1" applyFont="1" applyFill="1" applyBorder="1" applyAlignment="1" applyProtection="1">
      <alignment/>
      <protection locked="0"/>
    </xf>
    <xf numFmtId="164" fontId="9" fillId="33" borderId="118" xfId="0" applyNumberFormat="1" applyFont="1" applyFill="1" applyBorder="1" applyAlignment="1" applyProtection="1">
      <alignment/>
      <protection locked="0"/>
    </xf>
    <xf numFmtId="164" fontId="9" fillId="0" borderId="123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 locked="0"/>
    </xf>
    <xf numFmtId="0" fontId="9" fillId="0" borderId="0" xfId="0" applyFont="1" applyAlignment="1" applyProtection="1" quotePrefix="1">
      <alignment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164" fontId="7" fillId="0" borderId="72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167" fontId="7" fillId="0" borderId="17" xfId="93" applyNumberFormat="1" applyFont="1" applyFill="1" applyBorder="1" applyProtection="1">
      <alignment/>
      <protection locked="0"/>
    </xf>
    <xf numFmtId="164" fontId="7" fillId="0" borderId="17" xfId="93" applyNumberFormat="1" applyFont="1" applyFill="1" applyBorder="1" applyProtection="1">
      <alignment/>
      <protection locked="0"/>
    </xf>
    <xf numFmtId="0" fontId="7" fillId="0" borderId="74" xfId="0" applyFont="1" applyBorder="1" applyAlignment="1" applyProtection="1">
      <alignment/>
      <protection locked="0"/>
    </xf>
    <xf numFmtId="0" fontId="7" fillId="0" borderId="84" xfId="0" applyFont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7" fillId="34" borderId="54" xfId="0" applyNumberFormat="1" applyFont="1" applyFill="1" applyBorder="1" applyAlignment="1" applyProtection="1">
      <alignment/>
      <protection locked="0"/>
    </xf>
    <xf numFmtId="164" fontId="7" fillId="34" borderId="67" xfId="0" applyNumberFormat="1" applyFont="1" applyFill="1" applyBorder="1" applyAlignment="1" applyProtection="1">
      <alignment/>
      <protection locked="0"/>
    </xf>
    <xf numFmtId="164" fontId="7" fillId="0" borderId="124" xfId="0" applyNumberFormat="1" applyFont="1" applyFill="1" applyBorder="1" applyAlignment="1" applyProtection="1">
      <alignment/>
      <protection locked="0"/>
    </xf>
    <xf numFmtId="164" fontId="7" fillId="0" borderId="125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/>
      <protection locked="0"/>
    </xf>
    <xf numFmtId="164" fontId="7" fillId="0" borderId="120" xfId="0" applyNumberFormat="1" applyFont="1" applyFill="1" applyBorder="1" applyAlignment="1" applyProtection="1">
      <alignment/>
      <protection locked="0"/>
    </xf>
    <xf numFmtId="164" fontId="7" fillId="34" borderId="71" xfId="0" applyNumberFormat="1" applyFont="1" applyFill="1" applyBorder="1" applyAlignment="1" applyProtection="1">
      <alignment/>
      <protection locked="0"/>
    </xf>
    <xf numFmtId="164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26" xfId="0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84" xfId="0" applyFont="1" applyBorder="1" applyAlignment="1" applyProtection="1">
      <alignment/>
      <protection locked="0"/>
    </xf>
    <xf numFmtId="164" fontId="7" fillId="0" borderId="73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6" fillId="33" borderId="90" xfId="0" applyFont="1" applyFill="1" applyBorder="1" applyAlignment="1" applyProtection="1">
      <alignment/>
      <protection locked="0"/>
    </xf>
    <xf numFmtId="0" fontId="4" fillId="33" borderId="4" xfId="0" applyFont="1" applyFill="1" applyBorder="1" applyAlignment="1" applyProtection="1">
      <alignment horizontal="center"/>
      <protection locked="0"/>
    </xf>
    <xf numFmtId="0" fontId="4" fillId="33" borderId="6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69" xfId="0" applyFont="1" applyBorder="1" applyAlignment="1" applyProtection="1">
      <alignment/>
      <protection hidden="1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64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/>
      <protection hidden="1"/>
    </xf>
    <xf numFmtId="165" fontId="9" fillId="0" borderId="0" xfId="0" applyNumberFormat="1" applyFont="1" applyAlignment="1" applyProtection="1">
      <alignment/>
      <protection hidden="1"/>
    </xf>
    <xf numFmtId="14" fontId="4" fillId="0" borderId="22" xfId="0" applyNumberFormat="1" applyFont="1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/>
      <protection hidden="1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164" fontId="9" fillId="33" borderId="48" xfId="0" applyNumberFormat="1" applyFont="1" applyFill="1" applyBorder="1" applyAlignment="1" applyProtection="1">
      <alignment/>
      <protection hidden="1"/>
    </xf>
    <xf numFmtId="164" fontId="9" fillId="34" borderId="15" xfId="0" applyNumberFormat="1" applyFont="1" applyFill="1" applyBorder="1" applyAlignment="1" applyProtection="1">
      <alignment/>
      <protection locked="0"/>
    </xf>
    <xf numFmtId="164" fontId="9" fillId="33" borderId="12" xfId="0" applyNumberFormat="1" applyFont="1" applyFill="1" applyBorder="1" applyAlignment="1" applyProtection="1">
      <alignment/>
      <protection hidden="1"/>
    </xf>
    <xf numFmtId="164" fontId="9" fillId="34" borderId="12" xfId="0" applyNumberFormat="1" applyFont="1" applyFill="1" applyBorder="1" applyAlignment="1" applyProtection="1">
      <alignment/>
      <protection locked="0"/>
    </xf>
    <xf numFmtId="164" fontId="9" fillId="33" borderId="17" xfId="93" applyNumberFormat="1" applyFont="1" applyFill="1" applyBorder="1" applyProtection="1">
      <alignment/>
      <protection hidden="1"/>
    </xf>
    <xf numFmtId="164" fontId="9" fillId="33" borderId="116" xfId="0" applyNumberFormat="1" applyFont="1" applyFill="1" applyBorder="1" applyAlignment="1" applyProtection="1">
      <alignment/>
      <protection hidden="1"/>
    </xf>
    <xf numFmtId="164" fontId="9" fillId="34" borderId="19" xfId="0" applyNumberFormat="1" applyFont="1" applyFill="1" applyBorder="1" applyAlignment="1" applyProtection="1">
      <alignment/>
      <protection locked="0"/>
    </xf>
    <xf numFmtId="164" fontId="9" fillId="0" borderId="15" xfId="93" applyNumberFormat="1" applyFont="1" applyFill="1" applyBorder="1" applyProtection="1">
      <alignment/>
      <protection locked="0"/>
    </xf>
    <xf numFmtId="164" fontId="9" fillId="34" borderId="19" xfId="93" applyNumberFormat="1" applyFont="1" applyFill="1" applyBorder="1" applyProtection="1">
      <alignment/>
      <protection locked="0"/>
    </xf>
    <xf numFmtId="164" fontId="9" fillId="34" borderId="15" xfId="93" applyNumberFormat="1" applyFont="1" applyFill="1" applyBorder="1" applyProtection="1">
      <alignment/>
      <protection locked="0"/>
    </xf>
    <xf numFmtId="164" fontId="9" fillId="34" borderId="17" xfId="0" applyNumberFormat="1" applyFont="1" applyFill="1" applyBorder="1" applyAlignment="1" applyProtection="1">
      <alignment/>
      <protection locked="0"/>
    </xf>
    <xf numFmtId="164" fontId="9" fillId="34" borderId="20" xfId="0" applyNumberFormat="1" applyFont="1" applyFill="1" applyBorder="1" applyAlignment="1" applyProtection="1">
      <alignment/>
      <protection locked="0"/>
    </xf>
    <xf numFmtId="164" fontId="9" fillId="33" borderId="90" xfId="0" applyNumberFormat="1" applyFont="1" applyFill="1" applyBorder="1" applyAlignment="1" applyProtection="1">
      <alignment/>
      <protection hidden="1"/>
    </xf>
    <xf numFmtId="164" fontId="9" fillId="0" borderId="16" xfId="0" applyNumberFormat="1" applyFont="1" applyFill="1" applyBorder="1" applyAlignment="1" applyProtection="1">
      <alignment horizontal="right" vertical="center"/>
      <protection locked="0"/>
    </xf>
    <xf numFmtId="164" fontId="9" fillId="0" borderId="18" xfId="0" applyNumberFormat="1" applyFont="1" applyFill="1" applyBorder="1" applyAlignment="1" applyProtection="1">
      <alignment/>
      <protection locked="0"/>
    </xf>
    <xf numFmtId="164" fontId="9" fillId="34" borderId="14" xfId="0" applyNumberFormat="1" applyFont="1" applyFill="1" applyBorder="1" applyAlignment="1" applyProtection="1">
      <alignment/>
      <protection locked="0"/>
    </xf>
    <xf numFmtId="164" fontId="9" fillId="33" borderId="20" xfId="0" applyNumberFormat="1" applyFont="1" applyFill="1" applyBorder="1" applyAlignment="1" applyProtection="1">
      <alignment horizontal="center" vertical="center"/>
      <protection hidden="1"/>
    </xf>
    <xf numFmtId="164" fontId="9" fillId="33" borderId="50" xfId="0" applyNumberFormat="1" applyFont="1" applyFill="1" applyBorder="1" applyAlignment="1" applyProtection="1">
      <alignment/>
      <protection hidden="1"/>
    </xf>
    <xf numFmtId="164" fontId="9" fillId="0" borderId="15" xfId="0" applyNumberFormat="1" applyFont="1" applyFill="1" applyBorder="1" applyAlignment="1" applyProtection="1">
      <alignment horizontal="right" vertical="center"/>
      <protection locked="0"/>
    </xf>
    <xf numFmtId="164" fontId="9" fillId="33" borderId="35" xfId="0" applyNumberFormat="1" applyFont="1" applyFill="1" applyBorder="1" applyAlignment="1" applyProtection="1">
      <alignment/>
      <protection hidden="1"/>
    </xf>
    <xf numFmtId="0" fontId="9" fillId="0" borderId="50" xfId="0" applyFont="1" applyBorder="1" applyAlignment="1" applyProtection="1">
      <alignment/>
      <protection hidden="1"/>
    </xf>
    <xf numFmtId="164" fontId="9" fillId="33" borderId="4" xfId="0" applyNumberFormat="1" applyFont="1" applyFill="1" applyBorder="1" applyAlignment="1" applyProtection="1">
      <alignment/>
      <protection hidden="1"/>
    </xf>
    <xf numFmtId="164" fontId="9" fillId="33" borderId="52" xfId="0" applyNumberFormat="1" applyFont="1" applyFill="1" applyBorder="1" applyAlignment="1" applyProtection="1">
      <alignment/>
      <protection hidden="1"/>
    </xf>
    <xf numFmtId="164" fontId="9" fillId="0" borderId="114" xfId="0" applyNumberFormat="1" applyFont="1" applyFill="1" applyBorder="1" applyAlignment="1" applyProtection="1">
      <alignment/>
      <protection locked="0"/>
    </xf>
    <xf numFmtId="164" fontId="9" fillId="33" borderId="39" xfId="0" applyNumberFormat="1" applyFont="1" applyFill="1" applyBorder="1" applyAlignment="1" applyProtection="1">
      <alignment/>
      <protection hidden="1"/>
    </xf>
    <xf numFmtId="164" fontId="52" fillId="34" borderId="19" xfId="0" applyNumberFormat="1" applyFont="1" applyFill="1" applyBorder="1" applyAlignment="1" applyProtection="1">
      <alignment/>
      <protection locked="0"/>
    </xf>
    <xf numFmtId="164" fontId="9" fillId="34" borderId="73" xfId="0" applyNumberFormat="1" applyFont="1" applyFill="1" applyBorder="1" applyAlignment="1" applyProtection="1">
      <alignment/>
      <protection locked="0"/>
    </xf>
    <xf numFmtId="164" fontId="9" fillId="33" borderId="20" xfId="0" applyNumberFormat="1" applyFont="1" applyFill="1" applyBorder="1" applyAlignment="1" applyProtection="1">
      <alignment/>
      <protection hidden="1"/>
    </xf>
    <xf numFmtId="164" fontId="9" fillId="0" borderId="0" xfId="0" applyNumberFormat="1" applyFont="1" applyFill="1" applyBorder="1" applyAlignment="1" applyProtection="1">
      <alignment/>
      <protection hidden="1"/>
    </xf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9" fontId="4" fillId="0" borderId="0" xfId="115" applyFont="1" applyFill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9" fillId="0" borderId="90" xfId="0" applyFont="1" applyFill="1" applyBorder="1" applyAlignment="1" applyProtection="1">
      <alignment vertical="center"/>
      <protection locked="0"/>
    </xf>
    <xf numFmtId="164" fontId="9" fillId="34" borderId="52" xfId="0" applyNumberFormat="1" applyFont="1" applyFill="1" applyBorder="1" applyAlignment="1" applyProtection="1">
      <alignment/>
      <protection locked="0"/>
    </xf>
    <xf numFmtId="164" fontId="50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92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14" fontId="4" fillId="0" borderId="22" xfId="0" applyNumberFormat="1" applyFont="1" applyBorder="1" applyAlignment="1" applyProtection="1">
      <alignment horizontal="center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27" xfId="0" applyFont="1" applyBorder="1" applyAlignment="1" applyProtection="1">
      <alignment vertical="center"/>
      <protection locked="0"/>
    </xf>
    <xf numFmtId="0" fontId="4" fillId="0" borderId="128" xfId="0" applyFont="1" applyBorder="1" applyAlignment="1" applyProtection="1">
      <alignment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34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/>
      <protection locked="0"/>
    </xf>
    <xf numFmtId="164" fontId="9" fillId="0" borderId="4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84" xfId="0" applyFont="1" applyFill="1" applyBorder="1" applyAlignment="1" applyProtection="1">
      <alignment/>
      <protection locked="0"/>
    </xf>
    <xf numFmtId="0" fontId="9" fillId="0" borderId="75" xfId="0" applyFont="1" applyFill="1" applyBorder="1" applyAlignment="1" applyProtection="1">
      <alignment/>
      <protection locked="0"/>
    </xf>
    <xf numFmtId="164" fontId="9" fillId="0" borderId="44" xfId="0" applyNumberFormat="1" applyFont="1" applyFill="1" applyBorder="1" applyAlignment="1" applyProtection="1">
      <alignment/>
      <protection locked="0"/>
    </xf>
    <xf numFmtId="0" fontId="9" fillId="0" borderId="75" xfId="0" applyFont="1" applyBorder="1" applyAlignment="1" applyProtection="1">
      <alignment/>
      <protection locked="0"/>
    </xf>
    <xf numFmtId="0" fontId="9" fillId="0" borderId="74" xfId="0" applyFont="1" applyBorder="1" applyAlignment="1" applyProtection="1">
      <alignment/>
      <protection locked="0"/>
    </xf>
    <xf numFmtId="164" fontId="9" fillId="0" borderId="35" xfId="0" applyNumberFormat="1" applyFont="1" applyFill="1" applyBorder="1" applyAlignment="1" applyProtection="1">
      <alignment/>
      <protection locked="0"/>
    </xf>
    <xf numFmtId="164" fontId="9" fillId="34" borderId="35" xfId="0" applyNumberFormat="1" applyFont="1" applyFill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164" fontId="9" fillId="0" borderId="94" xfId="0" applyNumberFormat="1" applyFont="1" applyFill="1" applyBorder="1" applyAlignment="1" applyProtection="1">
      <alignment/>
      <protection locked="0"/>
    </xf>
    <xf numFmtId="164" fontId="9" fillId="0" borderId="116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 applyProtection="1">
      <alignment/>
      <protection locked="0"/>
    </xf>
    <xf numFmtId="0" fontId="4" fillId="34" borderId="90" xfId="0" applyFont="1" applyFill="1" applyBorder="1" applyAlignment="1" applyProtection="1">
      <alignment vertical="center"/>
      <protection locked="0"/>
    </xf>
    <xf numFmtId="0" fontId="4" fillId="34" borderId="4" xfId="0" applyFont="1" applyFill="1" applyBorder="1" applyAlignment="1" applyProtection="1">
      <alignment vertical="center"/>
      <protection locked="0"/>
    </xf>
    <xf numFmtId="0" fontId="4" fillId="34" borderId="66" xfId="0" applyFont="1" applyFill="1" applyBorder="1" applyAlignment="1" applyProtection="1">
      <alignment vertical="center"/>
      <protection locked="0"/>
    </xf>
    <xf numFmtId="164" fontId="9" fillId="34" borderId="114" xfId="0" applyNumberFormat="1" applyFont="1" applyFill="1" applyBorder="1" applyAlignment="1" applyProtection="1">
      <alignment/>
      <protection locked="0"/>
    </xf>
    <xf numFmtId="164" fontId="9" fillId="0" borderId="48" xfId="0" applyNumberFormat="1" applyFont="1" applyFill="1" applyBorder="1" applyAlignment="1" applyProtection="1">
      <alignment/>
      <protection locked="0"/>
    </xf>
    <xf numFmtId="0" fontId="9" fillId="34" borderId="90" xfId="0" applyFont="1" applyFill="1" applyBorder="1" applyAlignment="1" applyProtection="1">
      <alignment/>
      <protection locked="0"/>
    </xf>
    <xf numFmtId="0" fontId="9" fillId="34" borderId="66" xfId="0" applyFont="1" applyFill="1" applyBorder="1" applyAlignment="1" applyProtection="1">
      <alignment/>
      <protection locked="0"/>
    </xf>
    <xf numFmtId="0" fontId="9" fillId="34" borderId="35" xfId="0" applyFont="1" applyFill="1" applyBorder="1" applyAlignment="1" applyProtection="1">
      <alignment/>
      <protection locked="0"/>
    </xf>
    <xf numFmtId="164" fontId="9" fillId="34" borderId="90" xfId="0" applyNumberFormat="1" applyFont="1" applyFill="1" applyBorder="1" applyAlignment="1" applyProtection="1">
      <alignment/>
      <protection locked="0"/>
    </xf>
    <xf numFmtId="164" fontId="9" fillId="0" borderId="23" xfId="0" applyNumberFormat="1" applyFont="1" applyFill="1" applyBorder="1" applyAlignment="1" applyProtection="1">
      <alignment/>
      <protection locked="0"/>
    </xf>
    <xf numFmtId="0" fontId="4" fillId="34" borderId="21" xfId="0" applyFont="1" applyFill="1" applyBorder="1" applyAlignment="1" applyProtection="1">
      <alignment/>
      <protection locked="0"/>
    </xf>
    <xf numFmtId="0" fontId="4" fillId="34" borderId="7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34" borderId="23" xfId="0" applyFont="1" applyFill="1" applyBorder="1" applyAlignment="1" applyProtection="1">
      <alignment/>
      <protection locked="0"/>
    </xf>
    <xf numFmtId="0" fontId="9" fillId="34" borderId="23" xfId="0" applyFont="1" applyFill="1" applyBorder="1" applyAlignment="1" applyProtection="1">
      <alignment/>
      <protection locked="0"/>
    </xf>
    <xf numFmtId="164" fontId="9" fillId="0" borderId="50" xfId="0" applyNumberFormat="1" applyFont="1" applyFill="1" applyBorder="1" applyAlignment="1" applyProtection="1">
      <alignment/>
      <protection locked="0"/>
    </xf>
    <xf numFmtId="0" fontId="9" fillId="34" borderId="4" xfId="0" applyFont="1" applyFill="1" applyBorder="1" applyAlignment="1" applyProtection="1">
      <alignment/>
      <protection locked="0"/>
    </xf>
    <xf numFmtId="0" fontId="9" fillId="34" borderId="66" xfId="0" applyFont="1" applyFill="1" applyBorder="1" applyAlignment="1" applyProtection="1">
      <alignment/>
      <protection locked="0"/>
    </xf>
    <xf numFmtId="164" fontId="9" fillId="0" borderId="52" xfId="0" applyNumberFormat="1" applyFont="1" applyFill="1" applyBorder="1" applyAlignment="1" applyProtection="1">
      <alignment/>
      <protection locked="0"/>
    </xf>
    <xf numFmtId="164" fontId="9" fillId="34" borderId="118" xfId="0" applyNumberFormat="1" applyFont="1" applyFill="1" applyBorder="1" applyAlignment="1" applyProtection="1">
      <alignment/>
      <protection locked="0"/>
    </xf>
    <xf numFmtId="0" fontId="9" fillId="0" borderId="104" xfId="0" applyFont="1" applyBorder="1" applyAlignment="1" applyProtection="1">
      <alignment/>
      <protection locked="0"/>
    </xf>
    <xf numFmtId="0" fontId="9" fillId="0" borderId="67" xfId="0" applyFont="1" applyFill="1" applyBorder="1" applyAlignment="1" applyProtection="1">
      <alignment/>
      <protection locked="0"/>
    </xf>
    <xf numFmtId="0" fontId="9" fillId="0" borderId="54" xfId="0" applyFont="1" applyBorder="1" applyAlignment="1" applyProtection="1">
      <alignment/>
      <protection locked="0"/>
    </xf>
    <xf numFmtId="0" fontId="9" fillId="0" borderId="67" xfId="0" applyFont="1" applyBorder="1" applyAlignment="1" applyProtection="1">
      <alignment/>
      <protection locked="0"/>
    </xf>
    <xf numFmtId="164" fontId="9" fillId="34" borderId="104" xfId="0" applyNumberFormat="1" applyFont="1" applyFill="1" applyBorder="1" applyAlignment="1" applyProtection="1">
      <alignment/>
      <protection locked="0"/>
    </xf>
    <xf numFmtId="164" fontId="9" fillId="34" borderId="129" xfId="0" applyNumberFormat="1" applyFont="1" applyFill="1" applyBorder="1" applyAlignment="1" applyProtection="1">
      <alignment/>
      <protection locked="0"/>
    </xf>
    <xf numFmtId="0" fontId="4" fillId="33" borderId="27" xfId="0" applyFont="1" applyFill="1" applyBorder="1" applyAlignment="1" applyProtection="1">
      <alignment vertical="center"/>
      <protection locked="0"/>
    </xf>
    <xf numFmtId="0" fontId="4" fillId="33" borderId="76" xfId="0" applyFont="1" applyFill="1" applyBorder="1" applyAlignment="1" applyProtection="1">
      <alignment vertical="center"/>
      <protection locked="0"/>
    </xf>
    <xf numFmtId="0" fontId="4" fillId="33" borderId="105" xfId="0" applyFont="1" applyFill="1" applyBorder="1" applyAlignment="1" applyProtection="1">
      <alignment vertical="center"/>
      <protection locked="0"/>
    </xf>
    <xf numFmtId="0" fontId="4" fillId="33" borderId="88" xfId="0" applyFont="1" applyFill="1" applyBorder="1" applyAlignment="1" applyProtection="1">
      <alignment vertical="center"/>
      <protection locked="0"/>
    </xf>
    <xf numFmtId="0" fontId="4" fillId="33" borderId="106" xfId="0" applyFont="1" applyFill="1" applyBorder="1" applyAlignment="1" applyProtection="1">
      <alignment vertical="center"/>
      <protection locked="0"/>
    </xf>
    <xf numFmtId="0" fontId="4" fillId="33" borderId="125" xfId="0" applyFont="1" applyFill="1" applyBorder="1" applyAlignment="1" applyProtection="1">
      <alignment vertical="center"/>
      <protection locked="0"/>
    </xf>
    <xf numFmtId="0" fontId="4" fillId="33" borderId="99" xfId="0" applyFont="1" applyFill="1" applyBorder="1" applyAlignment="1" applyProtection="1">
      <alignment vertical="center"/>
      <protection locked="0"/>
    </xf>
    <xf numFmtId="164" fontId="4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9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79" xfId="0" applyFont="1" applyFill="1" applyBorder="1" applyAlignment="1" applyProtection="1">
      <alignment vertical="center"/>
      <protection locked="0"/>
    </xf>
    <xf numFmtId="0" fontId="9" fillId="34" borderId="3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30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vertical="center"/>
      <protection locked="0"/>
    </xf>
    <xf numFmtId="0" fontId="9" fillId="0" borderId="100" xfId="0" applyFont="1" applyFill="1" applyBorder="1" applyAlignment="1" applyProtection="1">
      <alignment vertical="center"/>
      <protection locked="0"/>
    </xf>
    <xf numFmtId="0" fontId="6" fillId="0" borderId="131" xfId="0" applyFont="1" applyBorder="1" applyAlignment="1" applyProtection="1">
      <alignment vertical="center"/>
      <protection locked="0"/>
    </xf>
    <xf numFmtId="0" fontId="6" fillId="0" borderId="132" xfId="0" applyFont="1" applyBorder="1" applyAlignment="1" applyProtection="1">
      <alignment/>
      <protection locked="0"/>
    </xf>
    <xf numFmtId="0" fontId="7" fillId="0" borderId="132" xfId="0" applyFont="1" applyBorder="1" applyAlignment="1" applyProtection="1">
      <alignment/>
      <protection locked="0"/>
    </xf>
    <xf numFmtId="0" fontId="7" fillId="0" borderId="132" xfId="0" applyFont="1" applyFill="1" applyBorder="1" applyAlignment="1" applyProtection="1">
      <alignment/>
      <protection locked="0"/>
    </xf>
    <xf numFmtId="0" fontId="6" fillId="0" borderId="91" xfId="0" applyFont="1" applyBorder="1" applyAlignment="1" applyProtection="1">
      <alignment/>
      <protection locked="0"/>
    </xf>
    <xf numFmtId="0" fontId="7" fillId="0" borderId="83" xfId="0" applyFont="1" applyBorder="1" applyAlignment="1" applyProtection="1">
      <alignment/>
      <protection locked="0"/>
    </xf>
    <xf numFmtId="0" fontId="7" fillId="34" borderId="83" xfId="0" applyFont="1" applyFill="1" applyBorder="1" applyAlignment="1" applyProtection="1">
      <alignment/>
      <protection locked="0"/>
    </xf>
    <xf numFmtId="0" fontId="51" fillId="0" borderId="25" xfId="0" applyFont="1" applyBorder="1" applyAlignment="1" applyProtection="1">
      <alignment/>
      <protection locked="0"/>
    </xf>
    <xf numFmtId="0" fontId="6" fillId="34" borderId="25" xfId="0" applyFont="1" applyFill="1" applyBorder="1" applyAlignment="1" applyProtection="1">
      <alignment/>
      <protection locked="0"/>
    </xf>
    <xf numFmtId="0" fontId="7" fillId="34" borderId="25" xfId="0" applyFont="1" applyFill="1" applyBorder="1" applyAlignment="1" applyProtection="1">
      <alignment/>
      <protection locked="0"/>
    </xf>
    <xf numFmtId="0" fontId="7" fillId="34" borderId="28" xfId="0" applyFont="1" applyFill="1" applyBorder="1" applyAlignment="1" applyProtection="1">
      <alignment/>
      <protection locked="0"/>
    </xf>
    <xf numFmtId="0" fontId="6" fillId="0" borderId="101" xfId="0" applyFont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7" fillId="0" borderId="78" xfId="0" applyFont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4" fillId="0" borderId="78" xfId="0" applyFont="1" applyFill="1" applyBorder="1" applyAlignment="1" applyProtection="1">
      <alignment vertical="center"/>
      <protection locked="0"/>
    </xf>
    <xf numFmtId="0" fontId="6" fillId="33" borderId="21" xfId="0" applyFont="1" applyFill="1" applyBorder="1" applyAlignment="1" applyProtection="1">
      <alignment vertical="center"/>
      <protection locked="0"/>
    </xf>
    <xf numFmtId="0" fontId="6" fillId="33" borderId="133" xfId="0" applyFont="1" applyFill="1" applyBorder="1" applyAlignment="1" applyProtection="1">
      <alignment vertical="center"/>
      <protection locked="0"/>
    </xf>
    <xf numFmtId="0" fontId="7" fillId="34" borderId="89" xfId="0" applyFont="1" applyFill="1" applyBorder="1" applyAlignment="1" applyProtection="1">
      <alignment vertical="center"/>
      <protection locked="0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4" fontId="0" fillId="0" borderId="12" xfId="52" applyNumberFormat="1" applyFont="1" applyBorder="1" applyAlignment="1" applyProtection="1">
      <alignment horizontal="right"/>
      <protection locked="0"/>
    </xf>
    <xf numFmtId="164" fontId="0" fillId="0" borderId="0" xfId="52" applyNumberFormat="1" applyFont="1" applyBorder="1" applyAlignment="1" applyProtection="1">
      <alignment horizontal="right"/>
      <protection locked="0"/>
    </xf>
    <xf numFmtId="0" fontId="10" fillId="0" borderId="134" xfId="0" applyFont="1" applyBorder="1" applyAlignment="1">
      <alignment horizontal="center" wrapText="1"/>
    </xf>
    <xf numFmtId="0" fontId="10" fillId="0" borderId="1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4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164" fontId="0" fillId="0" borderId="90" xfId="52" applyNumberFormat="1" applyFont="1" applyBorder="1" applyAlignment="1" applyProtection="1">
      <alignment horizontal="right"/>
      <protection/>
    </xf>
    <xf numFmtId="164" fontId="0" fillId="0" borderId="4" xfId="52" applyNumberFormat="1" applyFont="1" applyBorder="1" applyAlignment="1" applyProtection="1">
      <alignment horizontal="right"/>
      <protection/>
    </xf>
    <xf numFmtId="0" fontId="2" fillId="0" borderId="10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164" fontId="0" fillId="0" borderId="21" xfId="52" applyNumberFormat="1" applyFont="1" applyBorder="1" applyAlignment="1" applyProtection="1">
      <alignment horizontal="right"/>
      <protection/>
    </xf>
    <xf numFmtId="164" fontId="0" fillId="0" borderId="27" xfId="52" applyNumberFormat="1" applyFont="1" applyBorder="1" applyAlignment="1" applyProtection="1">
      <alignment horizontal="right"/>
      <protection/>
    </xf>
    <xf numFmtId="0" fontId="2" fillId="0" borderId="22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164" fontId="0" fillId="0" borderId="84" xfId="52" applyNumberFormat="1" applyFont="1" applyBorder="1" applyAlignment="1" applyProtection="1">
      <alignment horizontal="center"/>
      <protection/>
    </xf>
    <xf numFmtId="164" fontId="0" fillId="0" borderId="22" xfId="52" applyNumberFormat="1" applyFont="1" applyBorder="1" applyAlignment="1" applyProtection="1">
      <alignment horizontal="center"/>
      <protection/>
    </xf>
    <xf numFmtId="0" fontId="2" fillId="0" borderId="7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5" xfId="0" applyFont="1" applyBorder="1" applyAlignment="1">
      <alignment/>
    </xf>
    <xf numFmtId="164" fontId="0" fillId="0" borderId="78" xfId="50" applyNumberFormat="1" applyFont="1" applyBorder="1" applyAlignment="1" applyProtection="1">
      <alignment horizontal="right"/>
      <protection hidden="1"/>
    </xf>
    <xf numFmtId="164" fontId="0" fillId="0" borderId="3" xfId="50" applyNumberFormat="1" applyFont="1" applyBorder="1" applyAlignment="1" applyProtection="1">
      <alignment horizontal="right"/>
      <protection hidden="1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164" fontId="0" fillId="0" borderId="90" xfId="50" applyNumberFormat="1" applyFont="1" applyBorder="1" applyAlignment="1" applyProtection="1">
      <alignment horizontal="right"/>
      <protection hidden="1"/>
    </xf>
    <xf numFmtId="164" fontId="0" fillId="0" borderId="4" xfId="5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0" xfId="93" applyFont="1" applyBorder="1" applyAlignment="1" applyProtection="1">
      <alignment horizontal="left"/>
      <protection locked="0"/>
    </xf>
    <xf numFmtId="0" fontId="0" fillId="0" borderId="23" xfId="93" applyFont="1" applyBorder="1" applyAlignment="1" applyProtection="1">
      <alignment horizontal="left"/>
      <protection locked="0"/>
    </xf>
    <xf numFmtId="164" fontId="0" fillId="0" borderId="90" xfId="52" applyNumberFormat="1" applyFont="1" applyBorder="1" applyAlignment="1" applyProtection="1">
      <alignment horizontal="right"/>
      <protection hidden="1"/>
    </xf>
    <xf numFmtId="164" fontId="0" fillId="0" borderId="4" xfId="52" applyNumberFormat="1" applyFont="1" applyBorder="1" applyAlignment="1" applyProtection="1">
      <alignment horizontal="right"/>
      <protection hidden="1"/>
    </xf>
    <xf numFmtId="164" fontId="0" fillId="0" borderId="12" xfId="52" applyNumberFormat="1" applyFont="1" applyBorder="1" applyAlignment="1" applyProtection="1">
      <alignment horizontal="right"/>
      <protection hidden="1"/>
    </xf>
    <xf numFmtId="164" fontId="0" fillId="0" borderId="0" xfId="52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164" fontId="0" fillId="0" borderId="12" xfId="52" applyNumberFormat="1" applyFont="1" applyBorder="1" applyAlignment="1" applyProtection="1">
      <alignment horizontal="center"/>
      <protection locked="0"/>
    </xf>
    <xf numFmtId="164" fontId="0" fillId="0" borderId="0" xfId="52" applyNumberFormat="1" applyFont="1" applyBorder="1" applyAlignment="1" applyProtection="1">
      <alignment horizontal="center"/>
      <protection locked="0"/>
    </xf>
    <xf numFmtId="0" fontId="0" fillId="0" borderId="0" xfId="93" applyBorder="1" applyAlignment="1" applyProtection="1">
      <alignment horizontal="left"/>
      <protection locked="0"/>
    </xf>
    <xf numFmtId="0" fontId="0" fillId="0" borderId="23" xfId="93" applyBorder="1" applyAlignment="1" applyProtection="1">
      <alignment horizontal="left"/>
      <protection locked="0"/>
    </xf>
    <xf numFmtId="0" fontId="2" fillId="0" borderId="27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0" fillId="0" borderId="22" xfId="0" applyFont="1" applyBorder="1" applyAlignment="1" applyProtection="1">
      <alignment horizontal="left"/>
      <protection/>
    </xf>
    <xf numFmtId="0" fontId="2" fillId="0" borderId="2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8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0" fillId="0" borderId="22" xfId="0" applyNumberForma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31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0" fillId="0" borderId="93" xfId="0" applyFont="1" applyBorder="1" applyAlignment="1">
      <alignment horizontal="left"/>
    </xf>
    <xf numFmtId="0" fontId="0" fillId="0" borderId="94" xfId="0" applyFont="1" applyBorder="1" applyAlignment="1">
      <alignment horizontal="left"/>
    </xf>
    <xf numFmtId="0" fontId="4" fillId="0" borderId="87" xfId="0" applyFont="1" applyBorder="1" applyAlignment="1" applyProtection="1">
      <alignment horizontal="center" vertical="center" wrapText="1"/>
      <protection locked="0"/>
    </xf>
    <xf numFmtId="0" fontId="4" fillId="0" borderId="106" xfId="0" applyFont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6" fillId="33" borderId="90" xfId="0" applyFont="1" applyFill="1" applyBorder="1" applyAlignment="1" applyProtection="1">
      <alignment horizontal="center"/>
      <protection locked="0"/>
    </xf>
    <xf numFmtId="0" fontId="6" fillId="33" borderId="4" xfId="0" applyFont="1" applyFill="1" applyBorder="1" applyAlignment="1" applyProtection="1">
      <alignment horizontal="center"/>
      <protection locked="0"/>
    </xf>
    <xf numFmtId="0" fontId="6" fillId="33" borderId="66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76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7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left"/>
      <protection locked="0"/>
    </xf>
    <xf numFmtId="0" fontId="7" fillId="0" borderId="75" xfId="0" applyFont="1" applyFill="1" applyBorder="1" applyAlignment="1" applyProtection="1">
      <alignment horizontal="left"/>
      <protection locked="0"/>
    </xf>
    <xf numFmtId="0" fontId="6" fillId="34" borderId="78" xfId="0" applyFont="1" applyFill="1" applyBorder="1" applyAlignment="1" applyProtection="1">
      <alignment horizontal="center" vertical="center"/>
      <protection locked="0"/>
    </xf>
    <xf numFmtId="0" fontId="6" fillId="34" borderId="3" xfId="0" applyFont="1" applyFill="1" applyBorder="1" applyAlignment="1" applyProtection="1">
      <alignment horizontal="center" vertical="center"/>
      <protection locked="0"/>
    </xf>
    <xf numFmtId="0" fontId="6" fillId="34" borderId="6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6" fillId="0" borderId="77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76" xfId="0" applyFont="1" applyBorder="1" applyAlignment="1" applyProtection="1">
      <alignment/>
      <protection locked="0"/>
    </xf>
    <xf numFmtId="0" fontId="6" fillId="34" borderId="77" xfId="0" applyFont="1" applyFill="1" applyBorder="1" applyAlignment="1" applyProtection="1">
      <alignment horizontal="center" vertical="center" wrapText="1"/>
      <protection locked="0"/>
    </xf>
    <xf numFmtId="0" fontId="6" fillId="34" borderId="7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9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66" xfId="0" applyFont="1" applyFill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76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75" xfId="0" applyFont="1" applyFill="1" applyBorder="1" applyAlignment="1" applyProtection="1">
      <alignment horizontal="left"/>
      <protection locked="0"/>
    </xf>
    <xf numFmtId="0" fontId="4" fillId="34" borderId="78" xfId="0" applyFont="1" applyFill="1" applyBorder="1" applyAlignment="1" applyProtection="1">
      <alignment horizontal="center" vertical="center"/>
      <protection locked="0"/>
    </xf>
    <xf numFmtId="0" fontId="4" fillId="34" borderId="3" xfId="0" applyFont="1" applyFill="1" applyBorder="1" applyAlignment="1" applyProtection="1">
      <alignment horizontal="center" vertical="center"/>
      <protection locked="0"/>
    </xf>
    <xf numFmtId="0" fontId="4" fillId="34" borderId="67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7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76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4" fillId="37" borderId="77" xfId="0" applyFont="1" applyFill="1" applyBorder="1" applyAlignment="1" applyProtection="1">
      <alignment horizontal="center" vertical="center" wrapText="1"/>
      <protection locked="0"/>
    </xf>
    <xf numFmtId="0" fontId="4" fillId="37" borderId="74" xfId="0" applyFont="1" applyFill="1" applyBorder="1" applyAlignment="1" applyProtection="1">
      <alignment horizontal="center" vertical="center" wrapText="1"/>
      <protection locked="0"/>
    </xf>
    <xf numFmtId="0" fontId="4" fillId="0" borderId="75" xfId="0" applyFont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134" xfId="0" applyFont="1" applyBorder="1" applyAlignment="1" applyProtection="1">
      <alignment horizontal="center" wrapText="1"/>
      <protection locked="0"/>
    </xf>
    <xf numFmtId="0" fontId="9" fillId="0" borderId="29" xfId="0" applyFont="1" applyBorder="1" applyAlignment="1" applyProtection="1">
      <alignment wrapText="1"/>
      <protection locked="0"/>
    </xf>
    <xf numFmtId="0" fontId="9" fillId="0" borderId="135" xfId="0" applyFont="1" applyBorder="1" applyAlignment="1" applyProtection="1">
      <alignment wrapText="1"/>
      <protection locked="0"/>
    </xf>
    <xf numFmtId="0" fontId="4" fillId="37" borderId="21" xfId="0" applyFont="1" applyFill="1" applyBorder="1" applyAlignment="1" applyProtection="1">
      <alignment horizontal="center" vertical="center" wrapText="1"/>
      <protection locked="0"/>
    </xf>
    <xf numFmtId="0" fontId="4" fillId="37" borderId="84" xfId="0" applyFont="1" applyFill="1" applyBorder="1" applyAlignment="1" applyProtection="1">
      <alignment horizontal="center" vertical="center" wrapText="1"/>
      <protection locked="0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omma 2 3" xfId="48"/>
    <cellStyle name="Comma 3" xfId="49"/>
    <cellStyle name="Currency" xfId="50"/>
    <cellStyle name="Currency [0]" xfId="51"/>
    <cellStyle name="Currency 2" xfId="52"/>
    <cellStyle name="Currency 2 2" xfId="53"/>
    <cellStyle name="Currency 2 2 2" xfId="54"/>
    <cellStyle name="Currency 2 2 2 2" xfId="55"/>
    <cellStyle name="Currency 2 2 3" xfId="56"/>
    <cellStyle name="Currency 2 3" xfId="57"/>
    <cellStyle name="Currency 2 3 2" xfId="58"/>
    <cellStyle name="Currency 2 4" xfId="59"/>
    <cellStyle name="Currency 2 4 2" xfId="60"/>
    <cellStyle name="Currency 3" xfId="61"/>
    <cellStyle name="Currency 3 2" xfId="62"/>
    <cellStyle name="Currency 3 2 2" xfId="63"/>
    <cellStyle name="Currency 3 3" xfId="64"/>
    <cellStyle name="Currency 3 3 2" xfId="65"/>
    <cellStyle name="Currency 4" xfId="66"/>
    <cellStyle name="Currency 4 2" xfId="67"/>
    <cellStyle name="Currency 5" xfId="68"/>
    <cellStyle name="Currency 5 2" xfId="69"/>
    <cellStyle name="Currency 6" xfId="70"/>
    <cellStyle name="Currency 6 2" xfId="71"/>
    <cellStyle name="Currency 7" xfId="72"/>
    <cellStyle name="Currency 7 2" xfId="73"/>
    <cellStyle name="Currency 8" xfId="74"/>
    <cellStyle name="Currency 8 2" xfId="75"/>
    <cellStyle name="Explanatory Text" xfId="76"/>
    <cellStyle name="Good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 10" xfId="87"/>
    <cellStyle name="Normal 10 2" xfId="88"/>
    <cellStyle name="Normal 11" xfId="89"/>
    <cellStyle name="Normal 11 2" xfId="90"/>
    <cellStyle name="Normal 12" xfId="91"/>
    <cellStyle name="Normal 12 2" xfId="92"/>
    <cellStyle name="Normal 2" xfId="93"/>
    <cellStyle name="Normal 2 2" xfId="94"/>
    <cellStyle name="Normal 2 3" xfId="95"/>
    <cellStyle name="Normal 3" xfId="96"/>
    <cellStyle name="Normal 3 2" xfId="97"/>
    <cellStyle name="Normal 4" xfId="98"/>
    <cellStyle name="Normal 4 2" xfId="99"/>
    <cellStyle name="Normal 4 2 2" xfId="100"/>
    <cellStyle name="Normal 4 3" xfId="101"/>
    <cellStyle name="Normal 4 3 2" xfId="102"/>
    <cellStyle name="Normal 4 4" xfId="103"/>
    <cellStyle name="Normal 4 4 2" xfId="104"/>
    <cellStyle name="Normal 5" xfId="105"/>
    <cellStyle name="Normal 6" xfId="106"/>
    <cellStyle name="Normal 6 2" xfId="107"/>
    <cellStyle name="Normal 7" xfId="108"/>
    <cellStyle name="Normal 7 2" xfId="109"/>
    <cellStyle name="Normal 8" xfId="110"/>
    <cellStyle name="Normal 9" xfId="111"/>
    <cellStyle name="Normal 9 2" xfId="112"/>
    <cellStyle name="Note" xfId="113"/>
    <cellStyle name="Output" xfId="114"/>
    <cellStyle name="Percent" xfId="115"/>
    <cellStyle name="Percent 2" xfId="116"/>
    <cellStyle name="Percent 2 2" xfId="117"/>
    <cellStyle name="Percent 2 2 2" xfId="118"/>
    <cellStyle name="Percent 2 3" xfId="119"/>
    <cellStyle name="Percent 2 3 2" xfId="120"/>
    <cellStyle name="Percent 2 4" xfId="121"/>
    <cellStyle name="Percent 3" xfId="122"/>
    <cellStyle name="Percent 3 2" xfId="123"/>
    <cellStyle name="Percent 3 2 2" xfId="124"/>
    <cellStyle name="Percent 3 3" xfId="125"/>
    <cellStyle name="Percent 3 3 2" xfId="126"/>
    <cellStyle name="Percent 3 4" xfId="127"/>
    <cellStyle name="Percent 4" xfId="128"/>
    <cellStyle name="Percent 4 2" xfId="129"/>
    <cellStyle name="Percent 5" xfId="130"/>
    <cellStyle name="Percent 6" xfId="131"/>
    <cellStyle name="Title" xfId="132"/>
    <cellStyle name="Total" xfId="133"/>
    <cellStyle name="Warning Text" xfId="13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36.xml" /><Relationship Id="rId54" Type="http://schemas.openxmlformats.org/officeDocument/2006/relationships/externalLink" Target="externalLinks/externalLink37.xml" /><Relationship Id="rId5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1">
        <row r="3">
          <cell r="D3" t="str">
            <v>C&amp;F-GSD-2 TDM / CORE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SheetLayoutView="100" zoomScalePageLayoutView="84" workbookViewId="0" topLeftCell="A1">
      <selection activeCell="B1" sqref="B1"/>
    </sheetView>
  </sheetViews>
  <sheetFormatPr defaultColWidth="0" defaultRowHeight="12.75" zeroHeight="1"/>
  <cols>
    <col min="1" max="1" width="10.57421875" style="251" customWidth="1"/>
    <col min="2" max="2" width="54.28125" style="251" customWidth="1"/>
    <col min="3" max="3" width="8.7109375" style="251" customWidth="1"/>
    <col min="4" max="4" width="10.421875" style="251" customWidth="1"/>
    <col min="5" max="5" width="6.421875" style="251" customWidth="1"/>
    <col min="6" max="6" width="5.421875" style="251" customWidth="1"/>
    <col min="7" max="7" width="23.28125" style="251" customWidth="1"/>
    <col min="8" max="8" width="12.57421875" style="133" hidden="1" customWidth="1"/>
    <col min="9" max="16384" width="0" style="133" hidden="1" customWidth="1"/>
  </cols>
  <sheetData>
    <row r="1" spans="1:7" ht="19.5" customHeight="1">
      <c r="A1" s="181"/>
      <c r="B1" s="260" t="s">
        <v>172</v>
      </c>
      <c r="C1" s="263"/>
      <c r="D1" s="263"/>
      <c r="E1" s="263"/>
      <c r="F1" s="263"/>
      <c r="G1" s="264"/>
    </row>
    <row r="2" spans="1:7" ht="19.5" customHeight="1">
      <c r="A2" s="182"/>
      <c r="B2" s="261" t="s">
        <v>173</v>
      </c>
      <c r="C2" s="266"/>
      <c r="D2" s="266"/>
      <c r="E2" s="266"/>
      <c r="F2" s="266"/>
      <c r="G2" s="267"/>
    </row>
    <row r="3" spans="1:7" ht="23.25" customHeight="1" thickBot="1">
      <c r="A3" s="152"/>
      <c r="B3" s="210" t="s">
        <v>174</v>
      </c>
      <c r="C3" s="269"/>
      <c r="D3" s="269"/>
      <c r="E3" s="269"/>
      <c r="F3" s="269"/>
      <c r="G3" s="270"/>
    </row>
    <row r="4" spans="1:7" ht="19.5" customHeight="1" thickBot="1">
      <c r="A4" s="211" t="s">
        <v>8</v>
      </c>
      <c r="B4" s="184" t="s">
        <v>227</v>
      </c>
      <c r="C4" s="212"/>
      <c r="D4" s="212"/>
      <c r="E4" s="212"/>
      <c r="F4" s="213" t="s">
        <v>9</v>
      </c>
      <c r="G4" s="185" t="s">
        <v>280</v>
      </c>
    </row>
    <row r="5" spans="1:7" s="141" customFormat="1" ht="43.5" customHeight="1">
      <c r="A5" s="214" t="s">
        <v>225</v>
      </c>
      <c r="B5" s="215"/>
      <c r="C5" s="216" t="s">
        <v>175</v>
      </c>
      <c r="D5" s="216"/>
      <c r="E5" s="217"/>
      <c r="F5" s="218"/>
      <c r="G5" s="255" t="s">
        <v>55</v>
      </c>
    </row>
    <row r="6" spans="1:7" ht="18.75" customHeight="1">
      <c r="A6" s="219" t="s">
        <v>103</v>
      </c>
      <c r="B6" s="220"/>
      <c r="C6" s="221" t="s">
        <v>157</v>
      </c>
      <c r="D6" s="222" t="s">
        <v>158</v>
      </c>
      <c r="E6" s="222" t="s">
        <v>98</v>
      </c>
      <c r="F6" s="222" t="s">
        <v>159</v>
      </c>
      <c r="G6" s="223"/>
    </row>
    <row r="7" spans="1:7" ht="15" customHeight="1">
      <c r="A7" s="207">
        <v>1</v>
      </c>
      <c r="B7" s="186" t="s">
        <v>230</v>
      </c>
      <c r="C7" s="187"/>
      <c r="D7" s="187" t="s">
        <v>229</v>
      </c>
      <c r="E7" s="187"/>
      <c r="F7" s="187"/>
      <c r="G7" s="188">
        <v>3644509</v>
      </c>
    </row>
    <row r="8" spans="1:7" ht="15" customHeight="1">
      <c r="A8" s="207">
        <v>2</v>
      </c>
      <c r="B8" s="186" t="s">
        <v>231</v>
      </c>
      <c r="C8" s="189"/>
      <c r="D8" s="189"/>
      <c r="E8" s="189" t="s">
        <v>229</v>
      </c>
      <c r="F8" s="189"/>
      <c r="G8" s="188">
        <v>5677004</v>
      </c>
    </row>
    <row r="9" spans="1:7" ht="30" customHeight="1">
      <c r="A9" s="207">
        <v>3</v>
      </c>
      <c r="B9" s="254" t="s">
        <v>256</v>
      </c>
      <c r="C9" s="189"/>
      <c r="D9" s="189"/>
      <c r="E9" s="189"/>
      <c r="F9" s="189" t="s">
        <v>229</v>
      </c>
      <c r="G9" s="188">
        <v>9898260</v>
      </c>
    </row>
    <row r="10" spans="1:7" ht="15" customHeight="1">
      <c r="A10" s="207">
        <v>4</v>
      </c>
      <c r="B10" s="186" t="s">
        <v>233</v>
      </c>
      <c r="C10" s="189"/>
      <c r="D10" s="189" t="s">
        <v>229</v>
      </c>
      <c r="E10" s="189" t="s">
        <v>229</v>
      </c>
      <c r="F10" s="189" t="s">
        <v>229</v>
      </c>
      <c r="G10" s="188">
        <v>1255781</v>
      </c>
    </row>
    <row r="11" spans="1:7" ht="15" customHeight="1">
      <c r="A11" s="207">
        <v>5</v>
      </c>
      <c r="B11" s="190" t="s">
        <v>234</v>
      </c>
      <c r="C11" s="189"/>
      <c r="D11" s="189" t="s">
        <v>229</v>
      </c>
      <c r="E11" s="189" t="s">
        <v>229</v>
      </c>
      <c r="F11" s="189" t="s">
        <v>229</v>
      </c>
      <c r="G11" s="188">
        <v>15847205</v>
      </c>
    </row>
    <row r="12" spans="1:7" ht="15" customHeight="1">
      <c r="A12" s="207">
        <v>6</v>
      </c>
      <c r="B12" s="191" t="s">
        <v>235</v>
      </c>
      <c r="C12" s="189" t="s">
        <v>229</v>
      </c>
      <c r="D12" s="189"/>
      <c r="E12" s="189"/>
      <c r="F12" s="189"/>
      <c r="G12" s="188">
        <v>1157387</v>
      </c>
    </row>
    <row r="13" spans="1:7" ht="15" customHeight="1">
      <c r="A13" s="207">
        <v>7</v>
      </c>
      <c r="B13" s="192" t="s">
        <v>236</v>
      </c>
      <c r="C13" s="189" t="s">
        <v>229</v>
      </c>
      <c r="D13" s="189" t="s">
        <v>229</v>
      </c>
      <c r="E13" s="189" t="s">
        <v>229</v>
      </c>
      <c r="F13" s="189" t="s">
        <v>229</v>
      </c>
      <c r="G13" s="188">
        <v>3081572</v>
      </c>
    </row>
    <row r="14" spans="1:7" ht="15" customHeight="1">
      <c r="A14" s="207">
        <v>8</v>
      </c>
      <c r="B14" s="192" t="s">
        <v>237</v>
      </c>
      <c r="C14" s="189"/>
      <c r="D14" s="189"/>
      <c r="E14" s="189" t="s">
        <v>229</v>
      </c>
      <c r="F14" s="189"/>
      <c r="G14" s="188">
        <v>21303806</v>
      </c>
    </row>
    <row r="15" spans="1:7" ht="15" customHeight="1">
      <c r="A15" s="207">
        <v>9</v>
      </c>
      <c r="B15" s="192" t="s">
        <v>238</v>
      </c>
      <c r="C15" s="189" t="s">
        <v>229</v>
      </c>
      <c r="D15" s="189"/>
      <c r="E15" s="189"/>
      <c r="F15" s="189"/>
      <c r="G15" s="188">
        <v>57030374</v>
      </c>
    </row>
    <row r="16" spans="1:7" ht="15" customHeight="1">
      <c r="A16" s="207">
        <v>10</v>
      </c>
      <c r="B16" s="192" t="s">
        <v>239</v>
      </c>
      <c r="C16" s="189"/>
      <c r="D16" s="189" t="s">
        <v>229</v>
      </c>
      <c r="E16" s="189"/>
      <c r="F16" s="189"/>
      <c r="G16" s="188">
        <v>12952898</v>
      </c>
    </row>
    <row r="17" spans="1:7" ht="15" customHeight="1">
      <c r="A17" s="207">
        <v>11</v>
      </c>
      <c r="B17" s="192" t="s">
        <v>240</v>
      </c>
      <c r="C17" s="189"/>
      <c r="D17" s="189"/>
      <c r="E17" s="189" t="s">
        <v>229</v>
      </c>
      <c r="F17" s="189"/>
      <c r="G17" s="188">
        <v>68025473</v>
      </c>
    </row>
    <row r="18" spans="1:7" ht="15" customHeight="1">
      <c r="A18" s="207">
        <v>12</v>
      </c>
      <c r="B18" s="192" t="s">
        <v>241</v>
      </c>
      <c r="C18" s="189" t="s">
        <v>229</v>
      </c>
      <c r="D18" s="189"/>
      <c r="E18" s="189"/>
      <c r="F18" s="189"/>
      <c r="G18" s="188">
        <v>47655370</v>
      </c>
    </row>
    <row r="19" spans="1:7" ht="15" customHeight="1">
      <c r="A19" s="207">
        <v>13</v>
      </c>
      <c r="B19" s="192" t="s">
        <v>242</v>
      </c>
      <c r="C19" s="189" t="s">
        <v>229</v>
      </c>
      <c r="D19" s="189"/>
      <c r="E19" s="189"/>
      <c r="F19" s="189"/>
      <c r="G19" s="188">
        <v>16500859</v>
      </c>
    </row>
    <row r="20" spans="1:7" ht="15" customHeight="1">
      <c r="A20" s="207">
        <v>14</v>
      </c>
      <c r="B20" s="192" t="s">
        <v>243</v>
      </c>
      <c r="C20" s="189"/>
      <c r="D20" s="189"/>
      <c r="E20" s="189"/>
      <c r="F20" s="189" t="s">
        <v>229</v>
      </c>
      <c r="G20" s="188">
        <v>10806563</v>
      </c>
    </row>
    <row r="21" spans="1:7" ht="15" customHeight="1">
      <c r="A21" s="207">
        <v>15</v>
      </c>
      <c r="B21" s="192" t="s">
        <v>244</v>
      </c>
      <c r="C21" s="189"/>
      <c r="D21" s="189" t="s">
        <v>229</v>
      </c>
      <c r="E21" s="189"/>
      <c r="F21" s="189"/>
      <c r="G21" s="188">
        <v>23537388</v>
      </c>
    </row>
    <row r="22" spans="1:7" ht="15" customHeight="1">
      <c r="A22" s="207">
        <v>16</v>
      </c>
      <c r="B22" s="192" t="s">
        <v>245</v>
      </c>
      <c r="C22" s="189"/>
      <c r="D22" s="189" t="s">
        <v>229</v>
      </c>
      <c r="E22" s="189"/>
      <c r="F22" s="189"/>
      <c r="G22" s="188">
        <v>2913393</v>
      </c>
    </row>
    <row r="23" spans="1:7" ht="15" customHeight="1">
      <c r="A23" s="207">
        <v>17</v>
      </c>
      <c r="B23" s="192" t="s">
        <v>246</v>
      </c>
      <c r="C23" s="189"/>
      <c r="D23" s="189" t="s">
        <v>229</v>
      </c>
      <c r="E23" s="189" t="s">
        <v>229</v>
      </c>
      <c r="F23" s="189" t="s">
        <v>229</v>
      </c>
      <c r="G23" s="188">
        <v>7523709</v>
      </c>
    </row>
    <row r="24" spans="1:7" ht="15" customHeight="1">
      <c r="A24" s="207">
        <v>18</v>
      </c>
      <c r="B24" s="192" t="s">
        <v>247</v>
      </c>
      <c r="C24" s="189" t="s">
        <v>229</v>
      </c>
      <c r="D24" s="189" t="s">
        <v>229</v>
      </c>
      <c r="E24" s="189" t="s">
        <v>229</v>
      </c>
      <c r="F24" s="189" t="s">
        <v>229</v>
      </c>
      <c r="G24" s="188">
        <v>4192677</v>
      </c>
    </row>
    <row r="25" spans="1:7" ht="15" customHeight="1">
      <c r="A25" s="207">
        <v>16</v>
      </c>
      <c r="B25" s="192" t="s">
        <v>248</v>
      </c>
      <c r="C25" s="189"/>
      <c r="D25" s="189" t="s">
        <v>229</v>
      </c>
      <c r="E25" s="189"/>
      <c r="F25" s="189"/>
      <c r="G25" s="188">
        <v>3633514</v>
      </c>
    </row>
    <row r="26" spans="1:7" ht="15" customHeight="1">
      <c r="A26" s="207">
        <v>20</v>
      </c>
      <c r="B26" s="193" t="s">
        <v>249</v>
      </c>
      <c r="C26" s="189" t="s">
        <v>229</v>
      </c>
      <c r="D26" s="189" t="s">
        <v>229</v>
      </c>
      <c r="E26" s="189" t="s">
        <v>229</v>
      </c>
      <c r="F26" s="189" t="s">
        <v>229</v>
      </c>
      <c r="G26" s="188">
        <v>2302936</v>
      </c>
    </row>
    <row r="27" spans="1:7" ht="15" customHeight="1">
      <c r="A27" s="207">
        <v>21</v>
      </c>
      <c r="B27" s="194" t="s">
        <v>250</v>
      </c>
      <c r="C27" s="189"/>
      <c r="D27" s="189" t="s">
        <v>229</v>
      </c>
      <c r="E27" s="189" t="s">
        <v>229</v>
      </c>
      <c r="F27" s="189" t="s">
        <v>229</v>
      </c>
      <c r="G27" s="188">
        <v>2478299</v>
      </c>
    </row>
    <row r="28" spans="1:7" ht="15" customHeight="1">
      <c r="A28" s="207">
        <v>22</v>
      </c>
      <c r="B28" s="191" t="s">
        <v>251</v>
      </c>
      <c r="C28" s="189"/>
      <c r="D28" s="189" t="s">
        <v>229</v>
      </c>
      <c r="E28" s="189" t="s">
        <v>229</v>
      </c>
      <c r="F28" s="189" t="s">
        <v>229</v>
      </c>
      <c r="G28" s="188">
        <v>2869706</v>
      </c>
    </row>
    <row r="29" spans="1:7" ht="15" customHeight="1">
      <c r="A29" s="207">
        <v>23</v>
      </c>
      <c r="B29" s="191" t="s">
        <v>252</v>
      </c>
      <c r="C29" s="189" t="s">
        <v>229</v>
      </c>
      <c r="D29" s="189" t="s">
        <v>229</v>
      </c>
      <c r="E29" s="189" t="s">
        <v>229</v>
      </c>
      <c r="F29" s="189" t="s">
        <v>229</v>
      </c>
      <c r="G29" s="188">
        <v>8771053</v>
      </c>
    </row>
    <row r="30" spans="1:7" ht="15" customHeight="1">
      <c r="A30" s="207">
        <v>24</v>
      </c>
      <c r="B30" s="192" t="s">
        <v>253</v>
      </c>
      <c r="C30" s="189" t="s">
        <v>229</v>
      </c>
      <c r="D30" s="189" t="s">
        <v>229</v>
      </c>
      <c r="E30" s="189" t="s">
        <v>229</v>
      </c>
      <c r="F30" s="189" t="s">
        <v>229</v>
      </c>
      <c r="G30" s="188">
        <v>4638323</v>
      </c>
    </row>
    <row r="31" spans="1:7" s="142" customFormat="1" ht="15" customHeight="1">
      <c r="A31" s="207">
        <v>25</v>
      </c>
      <c r="B31" s="195"/>
      <c r="C31" s="189"/>
      <c r="D31" s="189"/>
      <c r="E31" s="189"/>
      <c r="F31" s="189"/>
      <c r="G31" s="196"/>
    </row>
    <row r="32" spans="1:7" s="142" customFormat="1" ht="15" customHeight="1">
      <c r="A32" s="197" t="s">
        <v>177</v>
      </c>
      <c r="B32" s="224" t="s">
        <v>178</v>
      </c>
      <c r="C32" s="224"/>
      <c r="D32" s="224"/>
      <c r="E32" s="224"/>
      <c r="F32" s="225"/>
      <c r="G32" s="226">
        <f>SUM(G7:G31)</f>
        <v>337698059</v>
      </c>
    </row>
    <row r="33" spans="1:7" s="142" customFormat="1" ht="15" customHeight="1">
      <c r="A33" s="227" t="s">
        <v>104</v>
      </c>
      <c r="B33" s="228"/>
      <c r="C33" s="222" t="s">
        <v>157</v>
      </c>
      <c r="D33" s="222" t="s">
        <v>158</v>
      </c>
      <c r="E33" s="222" t="s">
        <v>98</v>
      </c>
      <c r="F33" s="222" t="s">
        <v>159</v>
      </c>
      <c r="G33" s="229"/>
    </row>
    <row r="34" spans="1:7" s="142" customFormat="1" ht="15" customHeight="1">
      <c r="A34" s="207">
        <v>1</v>
      </c>
      <c r="B34" s="198" t="s">
        <v>254</v>
      </c>
      <c r="C34" s="187"/>
      <c r="D34" s="187" t="s">
        <v>229</v>
      </c>
      <c r="E34" s="187" t="s">
        <v>229</v>
      </c>
      <c r="F34" s="187" t="s">
        <v>229</v>
      </c>
      <c r="G34" s="199">
        <v>2869311</v>
      </c>
    </row>
    <row r="35" spans="1:7" s="142" customFormat="1" ht="15" customHeight="1">
      <c r="A35" s="207">
        <v>2</v>
      </c>
      <c r="B35" s="190" t="s">
        <v>234</v>
      </c>
      <c r="C35" s="189"/>
      <c r="D35" s="189" t="s">
        <v>229</v>
      </c>
      <c r="E35" s="189" t="s">
        <v>229</v>
      </c>
      <c r="F35" s="189" t="s">
        <v>229</v>
      </c>
      <c r="G35" s="199">
        <v>142624844</v>
      </c>
    </row>
    <row r="36" spans="1:7" s="142" customFormat="1" ht="15" customHeight="1">
      <c r="A36" s="207">
        <v>3</v>
      </c>
      <c r="B36" s="186" t="s">
        <v>237</v>
      </c>
      <c r="C36" s="189"/>
      <c r="D36" s="189"/>
      <c r="E36" s="189" t="s">
        <v>229</v>
      </c>
      <c r="F36" s="189"/>
      <c r="G36" s="199">
        <v>22173349</v>
      </c>
    </row>
    <row r="37" spans="1:7" s="142" customFormat="1" ht="15" customHeight="1">
      <c r="A37" s="207">
        <v>4</v>
      </c>
      <c r="B37" s="192" t="s">
        <v>238</v>
      </c>
      <c r="C37" s="189" t="s">
        <v>229</v>
      </c>
      <c r="D37" s="189"/>
      <c r="E37" s="189"/>
      <c r="F37" s="189"/>
      <c r="G37" s="199">
        <v>52643423</v>
      </c>
    </row>
    <row r="38" spans="1:7" s="142" customFormat="1" ht="15" customHeight="1">
      <c r="A38" s="207">
        <v>5</v>
      </c>
      <c r="B38" s="192" t="s">
        <v>239</v>
      </c>
      <c r="C38" s="189"/>
      <c r="D38" s="189" t="s">
        <v>229</v>
      </c>
      <c r="E38" s="189"/>
      <c r="F38" s="189"/>
      <c r="G38" s="199">
        <v>12952898</v>
      </c>
    </row>
    <row r="39" spans="1:7" s="142" customFormat="1" ht="15" customHeight="1">
      <c r="A39" s="207">
        <v>6</v>
      </c>
      <c r="B39" s="192" t="s">
        <v>246</v>
      </c>
      <c r="C39" s="189"/>
      <c r="D39" s="189" t="s">
        <v>229</v>
      </c>
      <c r="E39" s="189" t="s">
        <v>229</v>
      </c>
      <c r="F39" s="189" t="s">
        <v>229</v>
      </c>
      <c r="G39" s="199">
        <v>4051228</v>
      </c>
    </row>
    <row r="40" spans="1:7" s="142" customFormat="1" ht="15" customHeight="1">
      <c r="A40" s="207">
        <v>7</v>
      </c>
      <c r="B40" s="186" t="s">
        <v>247</v>
      </c>
      <c r="C40" s="189" t="s">
        <v>229</v>
      </c>
      <c r="D40" s="189" t="s">
        <v>229</v>
      </c>
      <c r="E40" s="189" t="s">
        <v>229</v>
      </c>
      <c r="F40" s="189" t="s">
        <v>229</v>
      </c>
      <c r="G40" s="199">
        <v>9782913</v>
      </c>
    </row>
    <row r="41" spans="1:7" s="142" customFormat="1" ht="15" customHeight="1">
      <c r="A41" s="207">
        <v>8</v>
      </c>
      <c r="B41" s="186" t="s">
        <v>248</v>
      </c>
      <c r="C41" s="189"/>
      <c r="D41" s="189" t="s">
        <v>229</v>
      </c>
      <c r="E41" s="189"/>
      <c r="F41" s="189"/>
      <c r="G41" s="199">
        <v>2422342</v>
      </c>
    </row>
    <row r="42" spans="1:7" s="142" customFormat="1" ht="15" customHeight="1">
      <c r="A42" s="207">
        <v>9</v>
      </c>
      <c r="B42" s="186" t="s">
        <v>249</v>
      </c>
      <c r="C42" s="189" t="s">
        <v>229</v>
      </c>
      <c r="D42" s="189" t="s">
        <v>229</v>
      </c>
      <c r="E42" s="189" t="s">
        <v>229</v>
      </c>
      <c r="F42" s="189" t="s">
        <v>229</v>
      </c>
      <c r="G42" s="199">
        <v>2814699</v>
      </c>
    </row>
    <row r="43" spans="1:7" s="142" customFormat="1" ht="15" customHeight="1">
      <c r="A43" s="207">
        <v>10</v>
      </c>
      <c r="B43" s="186" t="s">
        <v>252</v>
      </c>
      <c r="C43" s="189" t="s">
        <v>229</v>
      </c>
      <c r="D43" s="189" t="s">
        <v>229</v>
      </c>
      <c r="E43" s="189" t="s">
        <v>229</v>
      </c>
      <c r="F43" s="189" t="s">
        <v>229</v>
      </c>
      <c r="G43" s="199">
        <v>5847369</v>
      </c>
    </row>
    <row r="44" spans="1:7" s="142" customFormat="1" ht="15" customHeight="1">
      <c r="A44" s="207">
        <v>11</v>
      </c>
      <c r="B44" s="186" t="s">
        <v>253</v>
      </c>
      <c r="C44" s="189" t="s">
        <v>229</v>
      </c>
      <c r="D44" s="189" t="s">
        <v>229</v>
      </c>
      <c r="E44" s="189" t="s">
        <v>229</v>
      </c>
      <c r="F44" s="189" t="s">
        <v>229</v>
      </c>
      <c r="G44" s="199">
        <v>18553293</v>
      </c>
    </row>
    <row r="45" spans="1:7" s="142" customFormat="1" ht="15" customHeight="1">
      <c r="A45" s="207">
        <v>12</v>
      </c>
      <c r="B45" s="192" t="s">
        <v>236</v>
      </c>
      <c r="C45" s="189" t="s">
        <v>229</v>
      </c>
      <c r="D45" s="189" t="s">
        <v>229</v>
      </c>
      <c r="E45" s="189" t="s">
        <v>229</v>
      </c>
      <c r="F45" s="189" t="s">
        <v>229</v>
      </c>
      <c r="G45" s="199">
        <v>27734150</v>
      </c>
    </row>
    <row r="46" spans="1:7" s="142" customFormat="1" ht="18.75" customHeight="1">
      <c r="A46" s="207">
        <v>13</v>
      </c>
      <c r="B46" s="192" t="s">
        <v>230</v>
      </c>
      <c r="C46" s="189"/>
      <c r="D46" s="189" t="s">
        <v>229</v>
      </c>
      <c r="E46" s="189"/>
      <c r="F46" s="189"/>
      <c r="G46" s="199">
        <v>1197867</v>
      </c>
    </row>
    <row r="47" spans="1:7" s="142" customFormat="1" ht="35.25" customHeight="1">
      <c r="A47" s="258">
        <v>14</v>
      </c>
      <c r="B47" s="256" t="s">
        <v>232</v>
      </c>
      <c r="C47" s="189"/>
      <c r="D47" s="189"/>
      <c r="E47" s="189"/>
      <c r="F47" s="189" t="s">
        <v>229</v>
      </c>
      <c r="G47" s="199">
        <v>9141770</v>
      </c>
    </row>
    <row r="48" spans="1:7" s="142" customFormat="1" ht="37.5" customHeight="1" thickBot="1">
      <c r="A48" s="207">
        <v>15</v>
      </c>
      <c r="B48" s="257" t="s">
        <v>255</v>
      </c>
      <c r="C48" s="200"/>
      <c r="D48" s="200"/>
      <c r="E48" s="200" t="s">
        <v>229</v>
      </c>
      <c r="F48" s="200"/>
      <c r="G48" s="199">
        <v>1536847</v>
      </c>
    </row>
    <row r="49" spans="1:7" s="142" customFormat="1" ht="18.75" customHeight="1" thickBot="1">
      <c r="A49" s="201"/>
      <c r="B49" s="230" t="s">
        <v>179</v>
      </c>
      <c r="C49" s="231"/>
      <c r="D49" s="231"/>
      <c r="E49" s="231"/>
      <c r="F49" s="232"/>
      <c r="G49" s="233">
        <f>SUM(G34:G48)</f>
        <v>316346303</v>
      </c>
    </row>
    <row r="50" spans="1:7" s="142" customFormat="1" ht="22.5" customHeight="1">
      <c r="A50" s="234" t="s">
        <v>105</v>
      </c>
      <c r="B50" s="235"/>
      <c r="C50" s="236"/>
      <c r="D50" s="236"/>
      <c r="E50" s="236"/>
      <c r="F50" s="237"/>
      <c r="G50" s="238">
        <f>G32+G49</f>
        <v>654044362</v>
      </c>
    </row>
    <row r="51" spans="1:7" s="142" customFormat="1" ht="21.75" customHeight="1">
      <c r="A51" s="239" t="s">
        <v>50</v>
      </c>
      <c r="B51" s="240"/>
      <c r="C51" s="241"/>
      <c r="D51" s="241"/>
      <c r="E51" s="241"/>
      <c r="F51" s="242"/>
      <c r="G51" s="202">
        <v>416590</v>
      </c>
    </row>
    <row r="52" spans="1:7" s="142" customFormat="1" ht="24" customHeight="1">
      <c r="A52" s="239" t="s">
        <v>17</v>
      </c>
      <c r="B52" s="240"/>
      <c r="C52" s="241"/>
      <c r="D52" s="241"/>
      <c r="E52" s="241"/>
      <c r="F52" s="242"/>
      <c r="G52" s="202">
        <v>26862650</v>
      </c>
    </row>
    <row r="53" spans="1:7" s="142" customFormat="1" ht="18.75" customHeight="1" thickBot="1">
      <c r="A53" s="243" t="s">
        <v>37</v>
      </c>
      <c r="B53" s="244"/>
      <c r="C53" s="245"/>
      <c r="D53" s="245"/>
      <c r="E53" s="245"/>
      <c r="F53" s="246"/>
      <c r="G53" s="203">
        <v>0</v>
      </c>
    </row>
    <row r="54" spans="1:7" ht="23.25" customHeight="1" thickBot="1">
      <c r="A54" s="211" t="s">
        <v>20</v>
      </c>
      <c r="B54" s="247"/>
      <c r="C54" s="248"/>
      <c r="D54" s="248"/>
      <c r="E54" s="248"/>
      <c r="F54" s="249"/>
      <c r="G54" s="250">
        <f>SUM(G50:G53)</f>
        <v>681323602</v>
      </c>
    </row>
    <row r="55" spans="1:7" ht="15">
      <c r="A55" s="204"/>
      <c r="B55" s="204"/>
      <c r="C55" s="204"/>
      <c r="D55" s="204"/>
      <c r="E55" s="204"/>
      <c r="F55" s="204"/>
      <c r="G55" s="204"/>
    </row>
    <row r="56" spans="1:7" ht="28.5" customHeight="1">
      <c r="A56" s="259" t="s">
        <v>219</v>
      </c>
      <c r="B56" s="252"/>
      <c r="C56" s="252"/>
      <c r="D56" s="252"/>
      <c r="E56" s="96"/>
      <c r="F56" s="96"/>
      <c r="G56" s="96"/>
    </row>
    <row r="57" spans="1:7" ht="15.75" hidden="1">
      <c r="A57" s="252"/>
      <c r="B57" s="253"/>
      <c r="C57" s="253"/>
      <c r="D57" s="253"/>
      <c r="E57" s="253"/>
      <c r="F57" s="253"/>
      <c r="G57" s="253"/>
    </row>
  </sheetData>
  <sheetProtection sheet="1" selectLockedCells="1"/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02/10/17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D5" sqref="D5"/>
    </sheetView>
  </sheetViews>
  <sheetFormatPr defaultColWidth="0" defaultRowHeight="12.75" zeroHeight="1"/>
  <cols>
    <col min="1" max="1" width="10.28125" style="133" customWidth="1"/>
    <col min="2" max="2" width="26.7109375" style="133" customWidth="1"/>
    <col min="3" max="3" width="13.28125" style="133" customWidth="1"/>
    <col min="4" max="4" width="38.57421875" style="133" customWidth="1"/>
    <col min="5" max="16384" width="0" style="133" hidden="1" customWidth="1"/>
  </cols>
  <sheetData>
    <row r="1" spans="1:4" ht="19.5" customHeight="1">
      <c r="A1" s="451" t="s">
        <v>198</v>
      </c>
      <c r="B1" s="452"/>
      <c r="C1" s="452"/>
      <c r="D1" s="453"/>
    </row>
    <row r="2" spans="1:4" ht="19.5" customHeight="1">
      <c r="A2" s="403" t="s">
        <v>199</v>
      </c>
      <c r="B2" s="404"/>
      <c r="C2" s="404"/>
      <c r="D2" s="435"/>
    </row>
    <row r="3" spans="1:4" ht="19.5" customHeight="1" thickBot="1">
      <c r="A3" s="403" t="s">
        <v>200</v>
      </c>
      <c r="B3" s="404"/>
      <c r="C3" s="404"/>
      <c r="D3" s="435"/>
    </row>
    <row r="4" spans="1:4" ht="15" customHeight="1" thickBot="1">
      <c r="A4" s="327" t="s">
        <v>8</v>
      </c>
      <c r="B4" s="351" t="str">
        <f>'CSS '!B4:B4</f>
        <v>Los Angeles</v>
      </c>
      <c r="C4" s="352" t="s">
        <v>9</v>
      </c>
      <c r="D4" s="353" t="str">
        <f>'CSS '!G4</f>
        <v>1/20/2018</v>
      </c>
    </row>
    <row r="5" spans="1:4" s="134" customFormat="1" ht="30" customHeight="1">
      <c r="A5" s="379"/>
      <c r="B5" s="446"/>
      <c r="C5" s="447"/>
      <c r="D5" s="455" t="s">
        <v>222</v>
      </c>
    </row>
    <row r="6" spans="1:4" ht="25.5" customHeight="1">
      <c r="A6" s="456" t="s">
        <v>155</v>
      </c>
      <c r="B6" s="457"/>
      <c r="C6" s="458"/>
      <c r="D6" s="431">
        <v>0</v>
      </c>
    </row>
    <row r="7" spans="1:4" ht="15.75" thickBot="1">
      <c r="A7" s="450"/>
      <c r="B7" s="448"/>
      <c r="C7" s="448"/>
      <c r="D7" s="449"/>
    </row>
  </sheetData>
  <sheetProtection sheet="1" selectLockedCells="1"/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02/10/17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93"/>
  <sheetViews>
    <sheetView zoomScale="80" zoomScaleNormal="80" zoomScalePageLayoutView="70" workbookViewId="0" topLeftCell="G1">
      <selection activeCell="M87" sqref="M87:R91"/>
    </sheetView>
  </sheetViews>
  <sheetFormatPr defaultColWidth="0" defaultRowHeight="12.75" zeroHeight="1"/>
  <cols>
    <col min="1" max="1" width="3.421875" style="97" customWidth="1"/>
    <col min="2" max="2" width="3.57421875" style="251" customWidth="1"/>
    <col min="3" max="3" width="6.00390625" style="251" customWidth="1"/>
    <col min="4" max="5" width="3.57421875" style="251" customWidth="1"/>
    <col min="6" max="6" width="45.421875" style="251" customWidth="1"/>
    <col min="7" max="7" width="17.57421875" style="251" customWidth="1"/>
    <col min="8" max="8" width="18.8515625" style="251" customWidth="1"/>
    <col min="9" max="9" width="17.7109375" style="251" customWidth="1"/>
    <col min="10" max="10" width="14.57421875" style="251" customWidth="1"/>
    <col min="11" max="11" width="16.8515625" style="251" customWidth="1"/>
    <col min="12" max="12" width="14.57421875" style="251" customWidth="1"/>
    <col min="13" max="13" width="21.28125" style="251" customWidth="1"/>
    <col min="14" max="14" width="14.57421875" style="251" customWidth="1"/>
    <col min="15" max="16" width="19.57421875" style="251" customWidth="1"/>
    <col min="17" max="17" width="14.57421875" style="251" customWidth="1"/>
    <col min="18" max="18" width="17.421875" style="251" customWidth="1"/>
    <col min="19" max="19" width="13.00390625" style="97" hidden="1" customWidth="1"/>
    <col min="20" max="16384" width="0" style="97" hidden="1" customWidth="1"/>
  </cols>
  <sheetData>
    <row r="1" spans="1:18" ht="15.75">
      <c r="A1" s="252" t="s">
        <v>206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15.75">
      <c r="A2" s="252" t="s">
        <v>207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5.75">
      <c r="A3" s="640" t="s">
        <v>107</v>
      </c>
      <c r="B3" s="9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s="104" customFormat="1" ht="15.75">
      <c r="A4" s="101"/>
      <c r="B4" s="102"/>
      <c r="C4" s="102"/>
      <c r="D4" s="102"/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ht="15.75">
      <c r="A5" s="777" t="s">
        <v>106</v>
      </c>
      <c r="B5" s="647"/>
      <c r="C5" s="647"/>
      <c r="D5" s="693" t="str">
        <f>'CSS '!B4</f>
        <v>Los Angeles</v>
      </c>
      <c r="E5" s="647"/>
      <c r="F5" s="647"/>
      <c r="G5" s="204"/>
      <c r="H5" s="204"/>
      <c r="I5" s="204"/>
      <c r="J5" s="204"/>
      <c r="K5" s="648"/>
      <c r="L5" s="204"/>
      <c r="M5" s="204"/>
      <c r="N5" s="204"/>
      <c r="O5" s="204"/>
      <c r="P5" s="694" t="s">
        <v>73</v>
      </c>
      <c r="Q5" s="694" t="str">
        <f>'CSS '!G4</f>
        <v>1/20/2018</v>
      </c>
      <c r="R5" s="649"/>
    </row>
    <row r="6" spans="1:18" ht="15" customHeight="1" thickBot="1">
      <c r="A6" s="106"/>
      <c r="B6" s="143"/>
      <c r="C6" s="143"/>
      <c r="D6" s="143"/>
      <c r="E6" s="143"/>
      <c r="F6" s="143"/>
      <c r="G6" s="205"/>
      <c r="H6" s="205"/>
      <c r="I6" s="205"/>
      <c r="J6" s="205"/>
      <c r="K6" s="205"/>
      <c r="L6" s="205"/>
      <c r="M6" s="205"/>
      <c r="N6" s="130"/>
      <c r="O6" s="130"/>
      <c r="P6" s="650"/>
      <c r="Q6" s="650"/>
      <c r="R6" s="650"/>
    </row>
    <row r="7" spans="1:18" ht="31.5" customHeight="1" thickBot="1">
      <c r="A7" s="778" t="s">
        <v>208</v>
      </c>
      <c r="B7" s="110"/>
      <c r="C7" s="110"/>
      <c r="D7" s="110"/>
      <c r="E7" s="110"/>
      <c r="F7" s="111"/>
      <c r="G7" s="651" t="s">
        <v>228</v>
      </c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</row>
    <row r="8" spans="1:18" ht="15" customHeight="1" thickBot="1">
      <c r="A8" s="112"/>
      <c r="B8" s="376"/>
      <c r="C8" s="376"/>
      <c r="D8" s="376"/>
      <c r="E8" s="376"/>
      <c r="F8" s="376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</row>
    <row r="9" spans="1:18" s="114" customFormat="1" ht="15" customHeight="1">
      <c r="A9" s="113"/>
      <c r="B9" s="150"/>
      <c r="C9" s="150"/>
      <c r="D9" s="150"/>
      <c r="E9" s="150"/>
      <c r="F9" s="276"/>
      <c r="G9" s="695" t="s">
        <v>0</v>
      </c>
      <c r="H9" s="695" t="s">
        <v>1</v>
      </c>
      <c r="I9" s="695" t="s">
        <v>7</v>
      </c>
      <c r="J9" s="695" t="s">
        <v>2</v>
      </c>
      <c r="K9" s="695" t="s">
        <v>3</v>
      </c>
      <c r="L9" s="695" t="s">
        <v>4</v>
      </c>
      <c r="M9" s="695" t="s">
        <v>5</v>
      </c>
      <c r="N9" s="695" t="s">
        <v>6</v>
      </c>
      <c r="O9" s="695" t="s">
        <v>38</v>
      </c>
      <c r="P9" s="696" t="s">
        <v>101</v>
      </c>
      <c r="Q9" s="696" t="s">
        <v>56</v>
      </c>
      <c r="R9" s="697" t="s">
        <v>166</v>
      </c>
    </row>
    <row r="10" spans="1:18" s="114" customFormat="1" ht="68.25" customHeight="1" thickBot="1">
      <c r="A10" s="763"/>
      <c r="B10" s="698"/>
      <c r="C10" s="698"/>
      <c r="D10" s="698"/>
      <c r="E10" s="698"/>
      <c r="F10" s="699" t="s">
        <v>128</v>
      </c>
      <c r="G10" s="700" t="s">
        <v>210</v>
      </c>
      <c r="H10" s="700" t="s">
        <v>211</v>
      </c>
      <c r="I10" s="700" t="s">
        <v>35</v>
      </c>
      <c r="J10" s="700" t="s">
        <v>212</v>
      </c>
      <c r="K10" s="700" t="s">
        <v>15</v>
      </c>
      <c r="L10" s="700" t="s">
        <v>27</v>
      </c>
      <c r="M10" s="700" t="s">
        <v>28</v>
      </c>
      <c r="N10" s="700" t="s">
        <v>63</v>
      </c>
      <c r="O10" s="701" t="s">
        <v>155</v>
      </c>
      <c r="P10" s="702" t="s">
        <v>49</v>
      </c>
      <c r="Q10" s="700" t="s">
        <v>76</v>
      </c>
      <c r="R10" s="703" t="s">
        <v>16</v>
      </c>
    </row>
    <row r="11" spans="1:18" ht="24.75" customHeight="1" thickTop="1">
      <c r="A11" s="764">
        <v>1</v>
      </c>
      <c r="B11" s="596" t="s">
        <v>327</v>
      </c>
      <c r="C11" s="265"/>
      <c r="D11" s="265"/>
      <c r="E11" s="265"/>
      <c r="F11" s="704"/>
      <c r="G11" s="504"/>
      <c r="H11" s="504"/>
      <c r="I11" s="504"/>
      <c r="J11" s="504"/>
      <c r="K11" s="504"/>
      <c r="L11" s="504"/>
      <c r="M11" s="504"/>
      <c r="N11" s="504"/>
      <c r="O11" s="504"/>
      <c r="P11" s="507"/>
      <c r="Q11" s="507"/>
      <c r="R11" s="652"/>
    </row>
    <row r="12" spans="1:18" ht="24.75" customHeight="1">
      <c r="A12" s="765"/>
      <c r="B12" s="555"/>
      <c r="C12" s="208" t="s">
        <v>39</v>
      </c>
      <c r="D12" s="266" t="s">
        <v>61</v>
      </c>
      <c r="E12" s="266"/>
      <c r="F12" s="389"/>
      <c r="G12" s="504"/>
      <c r="H12" s="504"/>
      <c r="I12" s="504"/>
      <c r="J12" s="504"/>
      <c r="K12" s="504"/>
      <c r="L12" s="504"/>
      <c r="M12" s="504"/>
      <c r="N12" s="504"/>
      <c r="O12" s="504"/>
      <c r="P12" s="513">
        <v>160725402</v>
      </c>
      <c r="Q12" s="515"/>
      <c r="R12" s="705">
        <f>P12</f>
        <v>160725402</v>
      </c>
    </row>
    <row r="13" spans="1:18" ht="24.75" customHeight="1">
      <c r="A13" s="765"/>
      <c r="B13" s="555"/>
      <c r="C13" s="208" t="s">
        <v>40</v>
      </c>
      <c r="D13" s="266" t="s">
        <v>74</v>
      </c>
      <c r="E13" s="266"/>
      <c r="F13" s="389"/>
      <c r="G13" s="504"/>
      <c r="H13" s="504"/>
      <c r="I13" s="504"/>
      <c r="J13" s="509">
        <v>2370810</v>
      </c>
      <c r="K13" s="504"/>
      <c r="L13" s="504"/>
      <c r="M13" s="504"/>
      <c r="N13" s="504"/>
      <c r="O13" s="504"/>
      <c r="P13" s="507"/>
      <c r="Q13" s="507"/>
      <c r="R13" s="705">
        <f>J13</f>
        <v>2370810</v>
      </c>
    </row>
    <row r="14" spans="1:18" ht="24.75" customHeight="1">
      <c r="A14" s="765"/>
      <c r="B14" s="555"/>
      <c r="C14" s="559" t="s">
        <v>41</v>
      </c>
      <c r="D14" s="266" t="s">
        <v>64</v>
      </c>
      <c r="E14" s="266"/>
      <c r="F14" s="389"/>
      <c r="G14" s="504"/>
      <c r="H14" s="504"/>
      <c r="I14" s="504"/>
      <c r="J14" s="509">
        <v>31370800</v>
      </c>
      <c r="K14" s="509"/>
      <c r="L14" s="504"/>
      <c r="M14" s="504"/>
      <c r="N14" s="504"/>
      <c r="O14" s="504"/>
      <c r="P14" s="507"/>
      <c r="Q14" s="507"/>
      <c r="R14" s="705">
        <f>SUM(J14:K14)</f>
        <v>31370800</v>
      </c>
    </row>
    <row r="15" spans="1:18" s="104" customFormat="1" ht="24.75" customHeight="1">
      <c r="A15" s="766"/>
      <c r="B15" s="561"/>
      <c r="C15" s="559" t="s">
        <v>42</v>
      </c>
      <c r="D15" s="706" t="s">
        <v>65</v>
      </c>
      <c r="E15" s="706"/>
      <c r="F15" s="707"/>
      <c r="G15" s="653"/>
      <c r="H15" s="653">
        <v>7212458</v>
      </c>
      <c r="I15" s="653">
        <v>13629032</v>
      </c>
      <c r="J15" s="653"/>
      <c r="K15" s="653">
        <v>29396883</v>
      </c>
      <c r="L15" s="653"/>
      <c r="M15" s="653"/>
      <c r="N15" s="653"/>
      <c r="O15" s="504"/>
      <c r="P15" s="515"/>
      <c r="Q15" s="515"/>
      <c r="R15" s="705">
        <f>SUM(G15:N15)</f>
        <v>50238373</v>
      </c>
    </row>
    <row r="16" spans="1:18" s="104" customFormat="1" ht="24.75" customHeight="1">
      <c r="A16" s="766"/>
      <c r="B16" s="561"/>
      <c r="C16" s="559" t="s">
        <v>43</v>
      </c>
      <c r="D16" s="706" t="s">
        <v>66</v>
      </c>
      <c r="E16" s="706"/>
      <c r="F16" s="707"/>
      <c r="G16" s="509"/>
      <c r="H16" s="509">
        <v>24116124</v>
      </c>
      <c r="I16" s="509">
        <v>20294900</v>
      </c>
      <c r="J16" s="509"/>
      <c r="K16" s="509"/>
      <c r="L16" s="509"/>
      <c r="M16" s="509"/>
      <c r="N16" s="509"/>
      <c r="O16" s="504"/>
      <c r="P16" s="515"/>
      <c r="Q16" s="515"/>
      <c r="R16" s="705">
        <f>SUM(G16:N16)</f>
        <v>44411024</v>
      </c>
    </row>
    <row r="17" spans="1:18" s="104" customFormat="1" ht="24.75" customHeight="1">
      <c r="A17" s="766"/>
      <c r="B17" s="561"/>
      <c r="C17" s="559" t="s">
        <v>44</v>
      </c>
      <c r="D17" s="706" t="s">
        <v>67</v>
      </c>
      <c r="E17" s="706"/>
      <c r="F17" s="707"/>
      <c r="G17" s="509"/>
      <c r="H17" s="509"/>
      <c r="I17" s="509">
        <v>14185061</v>
      </c>
      <c r="J17" s="509"/>
      <c r="K17" s="509"/>
      <c r="L17" s="509"/>
      <c r="M17" s="509"/>
      <c r="N17" s="509"/>
      <c r="O17" s="511"/>
      <c r="P17" s="515"/>
      <c r="Q17" s="515"/>
      <c r="R17" s="705">
        <f>SUM(G17:N17)</f>
        <v>14185061</v>
      </c>
    </row>
    <row r="18" spans="1:18" s="104" customFormat="1" ht="24.75" customHeight="1">
      <c r="A18" s="766"/>
      <c r="B18" s="561"/>
      <c r="C18" s="559" t="s">
        <v>45</v>
      </c>
      <c r="D18" s="706" t="s">
        <v>68</v>
      </c>
      <c r="E18" s="706"/>
      <c r="F18" s="707"/>
      <c r="G18" s="509">
        <v>-35622112</v>
      </c>
      <c r="H18" s="509"/>
      <c r="I18" s="509"/>
      <c r="J18" s="509"/>
      <c r="K18" s="509"/>
      <c r="L18" s="509"/>
      <c r="M18" s="509">
        <v>1302522</v>
      </c>
      <c r="N18" s="509"/>
      <c r="O18" s="511"/>
      <c r="P18" s="515"/>
      <c r="Q18" s="515"/>
      <c r="R18" s="705">
        <f>SUM(G18:N18)</f>
        <v>-34319590</v>
      </c>
    </row>
    <row r="19" spans="1:18" s="104" customFormat="1" ht="24.75" customHeight="1">
      <c r="A19" s="766"/>
      <c r="B19" s="561"/>
      <c r="C19" s="559" t="s">
        <v>46</v>
      </c>
      <c r="D19" s="706" t="s">
        <v>78</v>
      </c>
      <c r="E19" s="706"/>
      <c r="F19" s="707"/>
      <c r="G19" s="509"/>
      <c r="H19" s="509"/>
      <c r="I19" s="509"/>
      <c r="J19" s="509"/>
      <c r="K19" s="509"/>
      <c r="L19" s="511"/>
      <c r="M19" s="509"/>
      <c r="N19" s="511"/>
      <c r="O19" s="511"/>
      <c r="P19" s="515"/>
      <c r="Q19" s="515"/>
      <c r="R19" s="705">
        <f>SUM(G19:K19)+M19</f>
        <v>0</v>
      </c>
    </row>
    <row r="20" spans="1:18" s="104" customFormat="1" ht="24.75" customHeight="1">
      <c r="A20" s="766"/>
      <c r="B20" s="561"/>
      <c r="C20" s="559" t="s">
        <v>47</v>
      </c>
      <c r="D20" s="706" t="s">
        <v>94</v>
      </c>
      <c r="E20" s="706"/>
      <c r="F20" s="707"/>
      <c r="G20" s="509"/>
      <c r="H20" s="509">
        <v>46693780</v>
      </c>
      <c r="I20" s="509">
        <v>11502615</v>
      </c>
      <c r="J20" s="509"/>
      <c r="K20" s="509"/>
      <c r="L20" s="511"/>
      <c r="M20" s="509"/>
      <c r="N20" s="511"/>
      <c r="O20" s="511"/>
      <c r="P20" s="515"/>
      <c r="Q20" s="515"/>
      <c r="R20" s="705">
        <f>SUM(G20:K20)+M20</f>
        <v>58196395</v>
      </c>
    </row>
    <row r="21" spans="1:18" s="104" customFormat="1" ht="24.75" customHeight="1">
      <c r="A21" s="766"/>
      <c r="B21" s="561"/>
      <c r="C21" s="559" t="s">
        <v>48</v>
      </c>
      <c r="D21" s="706" t="s">
        <v>117</v>
      </c>
      <c r="E21" s="706"/>
      <c r="F21" s="707"/>
      <c r="G21" s="509">
        <v>268673221</v>
      </c>
      <c r="H21" s="509">
        <v>93888577</v>
      </c>
      <c r="I21" s="509">
        <f>24707520+1</f>
        <v>24707521</v>
      </c>
      <c r="J21" s="509"/>
      <c r="K21" s="509"/>
      <c r="L21" s="511"/>
      <c r="M21" s="653"/>
      <c r="N21" s="511"/>
      <c r="O21" s="653"/>
      <c r="P21" s="515"/>
      <c r="Q21" s="515"/>
      <c r="R21" s="705">
        <f>SUM(G21:K21)+M21+O21</f>
        <v>387269319</v>
      </c>
    </row>
    <row r="22" spans="1:18" s="104" customFormat="1" ht="24.75" customHeight="1">
      <c r="A22" s="766"/>
      <c r="B22" s="708"/>
      <c r="C22" s="281" t="s">
        <v>57</v>
      </c>
      <c r="D22" s="693" t="s">
        <v>76</v>
      </c>
      <c r="E22" s="693"/>
      <c r="F22" s="709"/>
      <c r="G22" s="524"/>
      <c r="H22" s="524"/>
      <c r="I22" s="524"/>
      <c r="J22" s="524"/>
      <c r="K22" s="524"/>
      <c r="L22" s="524"/>
      <c r="M22" s="524"/>
      <c r="N22" s="524"/>
      <c r="O22" s="516"/>
      <c r="P22" s="654"/>
      <c r="Q22" s="655">
        <v>24560337</v>
      </c>
      <c r="R22" s="710">
        <f>Q22</f>
        <v>24560337</v>
      </c>
    </row>
    <row r="23" spans="1:18" ht="24.75" customHeight="1">
      <c r="A23" s="765"/>
      <c r="B23" s="567"/>
      <c r="C23" s="711" t="s">
        <v>122</v>
      </c>
      <c r="D23" s="712"/>
      <c r="E23" s="712"/>
      <c r="F23" s="712"/>
      <c r="G23" s="713">
        <f>SUM(G15:G21)</f>
        <v>233051109</v>
      </c>
      <c r="H23" s="713">
        <f>SUM(H15:H21)</f>
        <v>171910939</v>
      </c>
      <c r="I23" s="713">
        <f>SUM(I15:I21)</f>
        <v>84319129</v>
      </c>
      <c r="J23" s="713">
        <f>SUM(J13:J21)</f>
        <v>33741610</v>
      </c>
      <c r="K23" s="713">
        <f>SUM(K14:K21)</f>
        <v>29396883</v>
      </c>
      <c r="L23" s="713">
        <f>SUM(L15:L18)</f>
        <v>0</v>
      </c>
      <c r="M23" s="713">
        <f>SUM(M15:M21)</f>
        <v>1302522</v>
      </c>
      <c r="N23" s="713">
        <f>SUM(N15:N18)</f>
        <v>0</v>
      </c>
      <c r="O23" s="714">
        <f>O21</f>
        <v>0</v>
      </c>
      <c r="P23" s="713">
        <f>P12</f>
        <v>160725402</v>
      </c>
      <c r="Q23" s="713">
        <f>Q22</f>
        <v>24560337</v>
      </c>
      <c r="R23" s="713">
        <f>SUM(G23:Q23)</f>
        <v>739007931</v>
      </c>
    </row>
    <row r="24" spans="1:19" ht="24.75" customHeight="1">
      <c r="A24" s="767">
        <v>2</v>
      </c>
      <c r="B24" s="715" t="s">
        <v>170</v>
      </c>
      <c r="C24" s="265"/>
      <c r="D24" s="265"/>
      <c r="E24" s="265"/>
      <c r="F24" s="704"/>
      <c r="G24" s="504"/>
      <c r="H24" s="504"/>
      <c r="I24" s="504"/>
      <c r="J24" s="504"/>
      <c r="K24" s="504"/>
      <c r="L24" s="504"/>
      <c r="M24" s="504"/>
      <c r="N24" s="504"/>
      <c r="O24" s="504"/>
      <c r="P24" s="507"/>
      <c r="Q24" s="507"/>
      <c r="R24" s="652"/>
      <c r="S24" s="104"/>
    </row>
    <row r="25" spans="1:18" ht="24.75" customHeight="1">
      <c r="A25" s="765"/>
      <c r="B25" s="567"/>
      <c r="C25" s="266" t="s">
        <v>39</v>
      </c>
      <c r="D25" s="266" t="s">
        <v>80</v>
      </c>
      <c r="E25" s="266"/>
      <c r="F25" s="389"/>
      <c r="G25" s="509"/>
      <c r="H25" s="653"/>
      <c r="I25" s="653"/>
      <c r="J25" s="511"/>
      <c r="K25" s="511"/>
      <c r="L25" s="511"/>
      <c r="M25" s="511"/>
      <c r="N25" s="511"/>
      <c r="O25" s="511"/>
      <c r="P25" s="513"/>
      <c r="Q25" s="515"/>
      <c r="R25" s="705">
        <f>G25+H25+I25+P25</f>
        <v>0</v>
      </c>
    </row>
    <row r="26" spans="1:18" ht="24.75" customHeight="1">
      <c r="A26" s="765"/>
      <c r="B26" s="567"/>
      <c r="C26" s="266" t="s">
        <v>40</v>
      </c>
      <c r="D26" s="266" t="s">
        <v>120</v>
      </c>
      <c r="E26" s="266"/>
      <c r="F26" s="389"/>
      <c r="G26" s="509">
        <v>307825287</v>
      </c>
      <c r="H26" s="509">
        <v>76956321</v>
      </c>
      <c r="I26" s="509">
        <v>20251664</v>
      </c>
      <c r="J26" s="511"/>
      <c r="K26" s="511"/>
      <c r="L26" s="511"/>
      <c r="M26" s="509"/>
      <c r="N26" s="511"/>
      <c r="O26" s="509"/>
      <c r="P26" s="515"/>
      <c r="Q26" s="515"/>
      <c r="R26" s="705">
        <f>G26+H26+I26+M26+O26</f>
        <v>405033272</v>
      </c>
    </row>
    <row r="27" spans="1:18" ht="24.75" customHeight="1">
      <c r="A27" s="765"/>
      <c r="B27" s="577"/>
      <c r="C27" s="208" t="s">
        <v>41</v>
      </c>
      <c r="D27" s="208" t="s">
        <v>121</v>
      </c>
      <c r="E27" s="208"/>
      <c r="F27" s="572"/>
      <c r="G27" s="656"/>
      <c r="H27" s="656"/>
      <c r="I27" s="656"/>
      <c r="J27" s="656"/>
      <c r="K27" s="656"/>
      <c r="L27" s="656"/>
      <c r="M27" s="656"/>
      <c r="N27" s="656"/>
      <c r="O27" s="524"/>
      <c r="P27" s="537"/>
      <c r="Q27" s="526">
        <f>6642260-5854</f>
        <v>6636406</v>
      </c>
      <c r="R27" s="710">
        <f>Q27</f>
        <v>6636406</v>
      </c>
    </row>
    <row r="28" spans="1:21" ht="24.75" customHeight="1" thickBot="1">
      <c r="A28" s="768"/>
      <c r="B28" s="577"/>
      <c r="C28" s="241" t="s">
        <v>213</v>
      </c>
      <c r="D28" s="241" t="s">
        <v>77</v>
      </c>
      <c r="E28" s="241"/>
      <c r="F28" s="242"/>
      <c r="G28" s="716">
        <f>SUM(G25:G26)</f>
        <v>307825287</v>
      </c>
      <c r="H28" s="717">
        <f>SUM(H25:H26)</f>
        <v>76956321</v>
      </c>
      <c r="I28" s="717">
        <f>SUM(I25:I26)</f>
        <v>20251664</v>
      </c>
      <c r="J28" s="657"/>
      <c r="K28" s="657"/>
      <c r="L28" s="657"/>
      <c r="M28" s="717">
        <f>M26</f>
        <v>0</v>
      </c>
      <c r="N28" s="657"/>
      <c r="O28" s="717">
        <f>O26</f>
        <v>0</v>
      </c>
      <c r="P28" s="717">
        <f>P25</f>
        <v>0</v>
      </c>
      <c r="Q28" s="717">
        <f>SUM(Q27)</f>
        <v>6636406</v>
      </c>
      <c r="R28" s="717">
        <f>SUM(R25:R27)</f>
        <v>411669678</v>
      </c>
      <c r="U28" s="118"/>
    </row>
    <row r="29" spans="1:18" ht="24.75" customHeight="1">
      <c r="A29" s="767">
        <v>3</v>
      </c>
      <c r="B29" s="715" t="s">
        <v>328</v>
      </c>
      <c r="C29" s="345"/>
      <c r="D29" s="345"/>
      <c r="E29" s="345"/>
      <c r="F29" s="718"/>
      <c r="G29" s="506"/>
      <c r="H29" s="504"/>
      <c r="I29" s="504"/>
      <c r="J29" s="504"/>
      <c r="K29" s="504"/>
      <c r="L29" s="504"/>
      <c r="M29" s="504"/>
      <c r="N29" s="504"/>
      <c r="O29" s="504"/>
      <c r="P29" s="507"/>
      <c r="Q29" s="507"/>
      <c r="R29" s="504"/>
    </row>
    <row r="30" spans="1:18" ht="24.75" customHeight="1">
      <c r="A30" s="764"/>
      <c r="B30" s="580" t="s">
        <v>98</v>
      </c>
      <c r="C30" s="266" t="s">
        <v>96</v>
      </c>
      <c r="D30" s="266"/>
      <c r="E30" s="266"/>
      <c r="F30" s="389"/>
      <c r="G30" s="506"/>
      <c r="H30" s="504"/>
      <c r="I30" s="504"/>
      <c r="J30" s="504"/>
      <c r="K30" s="504"/>
      <c r="L30" s="504"/>
      <c r="M30" s="504"/>
      <c r="N30" s="504"/>
      <c r="O30" s="504"/>
      <c r="P30" s="507"/>
      <c r="Q30" s="507"/>
      <c r="R30" s="652"/>
    </row>
    <row r="31" spans="1:18" ht="24.75" customHeight="1">
      <c r="A31" s="765"/>
      <c r="B31" s="580"/>
      <c r="C31" s="287" t="s">
        <v>39</v>
      </c>
      <c r="D31" s="266" t="s">
        <v>75</v>
      </c>
      <c r="E31" s="266"/>
      <c r="F31" s="389"/>
      <c r="G31" s="514"/>
      <c r="H31" s="511"/>
      <c r="I31" s="511"/>
      <c r="J31" s="653">
        <v>2370810</v>
      </c>
      <c r="K31" s="511"/>
      <c r="L31" s="511"/>
      <c r="M31" s="511"/>
      <c r="N31" s="511"/>
      <c r="O31" s="511"/>
      <c r="P31" s="515"/>
      <c r="Q31" s="515"/>
      <c r="R31" s="705">
        <f>J31</f>
        <v>2370810</v>
      </c>
    </row>
    <row r="32" spans="1:18" ht="24.75" customHeight="1">
      <c r="A32" s="765"/>
      <c r="B32" s="580"/>
      <c r="C32" s="287" t="s">
        <v>40</v>
      </c>
      <c r="D32" s="266" t="s">
        <v>69</v>
      </c>
      <c r="E32" s="266"/>
      <c r="F32" s="389"/>
      <c r="G32" s="514"/>
      <c r="H32" s="511"/>
      <c r="I32" s="511"/>
      <c r="J32" s="653">
        <f>5513401-2370810</f>
        <v>3142591</v>
      </c>
      <c r="K32" s="653"/>
      <c r="L32" s="511"/>
      <c r="M32" s="511"/>
      <c r="N32" s="511"/>
      <c r="O32" s="511"/>
      <c r="P32" s="515"/>
      <c r="Q32" s="515"/>
      <c r="R32" s="705">
        <f>SUM(J32:K32)</f>
        <v>3142591</v>
      </c>
    </row>
    <row r="33" spans="1:18" ht="24.75" customHeight="1">
      <c r="A33" s="765"/>
      <c r="B33" s="580"/>
      <c r="C33" s="287" t="s">
        <v>41</v>
      </c>
      <c r="D33" s="266" t="s">
        <v>70</v>
      </c>
      <c r="E33" s="266"/>
      <c r="F33" s="389"/>
      <c r="G33" s="658"/>
      <c r="H33" s="653"/>
      <c r="I33" s="653"/>
      <c r="J33" s="653"/>
      <c r="K33" s="509">
        <f>5172865+11314382</f>
        <v>16487247</v>
      </c>
      <c r="L33" s="653"/>
      <c r="M33" s="653"/>
      <c r="N33" s="653"/>
      <c r="O33" s="511"/>
      <c r="P33" s="515"/>
      <c r="Q33" s="515"/>
      <c r="R33" s="705">
        <f>SUM(G33:N33)</f>
        <v>16487247</v>
      </c>
    </row>
    <row r="34" spans="1:18" ht="24.75" customHeight="1">
      <c r="A34" s="765"/>
      <c r="B34" s="580"/>
      <c r="C34" s="287" t="s">
        <v>42</v>
      </c>
      <c r="D34" s="266" t="s">
        <v>71</v>
      </c>
      <c r="E34" s="266"/>
      <c r="F34" s="389"/>
      <c r="G34" s="658"/>
      <c r="H34" s="653"/>
      <c r="I34" s="653"/>
      <c r="J34" s="653"/>
      <c r="K34" s="659"/>
      <c r="L34" s="653"/>
      <c r="M34" s="653"/>
      <c r="N34" s="653"/>
      <c r="O34" s="511"/>
      <c r="P34" s="515"/>
      <c r="Q34" s="515"/>
      <c r="R34" s="705">
        <f>SUM(G34:N34)</f>
        <v>0</v>
      </c>
    </row>
    <row r="35" spans="1:18" ht="24.75" customHeight="1">
      <c r="A35" s="765"/>
      <c r="B35" s="580"/>
      <c r="C35" s="287" t="s">
        <v>43</v>
      </c>
      <c r="D35" s="266" t="s">
        <v>72</v>
      </c>
      <c r="E35" s="266"/>
      <c r="F35" s="389"/>
      <c r="G35" s="660"/>
      <c r="H35" s="661"/>
      <c r="I35" s="653"/>
      <c r="J35" s="653"/>
      <c r="K35" s="509"/>
      <c r="L35" s="661"/>
      <c r="M35" s="653"/>
      <c r="N35" s="653"/>
      <c r="O35" s="511"/>
      <c r="P35" s="515"/>
      <c r="Q35" s="515"/>
      <c r="R35" s="705">
        <f>SUM(G35:N35)</f>
        <v>0</v>
      </c>
    </row>
    <row r="36" spans="1:18" ht="24.75" customHeight="1">
      <c r="A36" s="765"/>
      <c r="B36" s="580"/>
      <c r="C36" s="287" t="s">
        <v>44</v>
      </c>
      <c r="D36" s="266" t="s">
        <v>82</v>
      </c>
      <c r="E36" s="266"/>
      <c r="F36" s="389"/>
      <c r="G36" s="658"/>
      <c r="H36" s="658"/>
      <c r="I36" s="658"/>
      <c r="J36" s="653"/>
      <c r="K36" s="509"/>
      <c r="L36" s="653"/>
      <c r="M36" s="653"/>
      <c r="N36" s="653"/>
      <c r="O36" s="511"/>
      <c r="P36" s="515"/>
      <c r="Q36" s="515"/>
      <c r="R36" s="705">
        <f>SUM(G36:N36)</f>
        <v>0</v>
      </c>
    </row>
    <row r="37" spans="1:18" ht="24.75" customHeight="1">
      <c r="A37" s="765"/>
      <c r="B37" s="580"/>
      <c r="C37" s="287" t="s">
        <v>45</v>
      </c>
      <c r="D37" s="266" t="s">
        <v>79</v>
      </c>
      <c r="E37" s="266"/>
      <c r="F37" s="389"/>
      <c r="G37" s="512"/>
      <c r="H37" s="512"/>
      <c r="I37" s="658"/>
      <c r="J37" s="653"/>
      <c r="K37" s="653"/>
      <c r="L37" s="511"/>
      <c r="M37" s="509"/>
      <c r="N37" s="511"/>
      <c r="O37" s="511"/>
      <c r="P37" s="515"/>
      <c r="Q37" s="515"/>
      <c r="R37" s="705">
        <f>SUM(G37:K37)+M37</f>
        <v>0</v>
      </c>
    </row>
    <row r="38" spans="1:18" ht="24.75" customHeight="1">
      <c r="A38" s="765"/>
      <c r="B38" s="580"/>
      <c r="C38" s="287" t="s">
        <v>46</v>
      </c>
      <c r="D38" s="266" t="s">
        <v>93</v>
      </c>
      <c r="E38" s="266"/>
      <c r="F38" s="389"/>
      <c r="G38" s="512"/>
      <c r="H38" s="512">
        <v>42861371</v>
      </c>
      <c r="I38" s="512">
        <v>4180562</v>
      </c>
      <c r="J38" s="653"/>
      <c r="K38" s="653"/>
      <c r="L38" s="511"/>
      <c r="M38" s="509"/>
      <c r="N38" s="511"/>
      <c r="O38" s="514"/>
      <c r="P38" s="515"/>
      <c r="Q38" s="515"/>
      <c r="R38" s="705">
        <f>SUM(G38:K38)+M38</f>
        <v>47041933</v>
      </c>
    </row>
    <row r="39" spans="1:18" ht="24.75" customHeight="1">
      <c r="A39" s="765"/>
      <c r="B39" s="580"/>
      <c r="C39" s="287" t="s">
        <v>47</v>
      </c>
      <c r="D39" s="266" t="s">
        <v>115</v>
      </c>
      <c r="E39" s="266"/>
      <c r="F39" s="389"/>
      <c r="G39" s="525">
        <v>259586679</v>
      </c>
      <c r="H39" s="525"/>
      <c r="I39" s="525"/>
      <c r="J39" s="662"/>
      <c r="K39" s="662"/>
      <c r="L39" s="524"/>
      <c r="M39" s="662"/>
      <c r="N39" s="524"/>
      <c r="O39" s="663"/>
      <c r="P39" s="537"/>
      <c r="Q39" s="537"/>
      <c r="R39" s="710">
        <f>SUM(G39:K39)+M39+O39</f>
        <v>259586679</v>
      </c>
    </row>
    <row r="40" spans="1:18" ht="24.75" customHeight="1">
      <c r="A40" s="765"/>
      <c r="B40" s="580"/>
      <c r="C40" s="287" t="s">
        <v>48</v>
      </c>
      <c r="D40" s="266" t="s">
        <v>123</v>
      </c>
      <c r="E40" s="266"/>
      <c r="F40" s="389"/>
      <c r="G40" s="525"/>
      <c r="H40" s="525"/>
      <c r="I40" s="525"/>
      <c r="J40" s="662"/>
      <c r="K40" s="662"/>
      <c r="L40" s="524"/>
      <c r="M40" s="521"/>
      <c r="N40" s="524"/>
      <c r="O40" s="525"/>
      <c r="P40" s="537"/>
      <c r="Q40" s="537"/>
      <c r="R40" s="710">
        <f>SUM(G40:K40)+M40+O40</f>
        <v>0</v>
      </c>
    </row>
    <row r="41" spans="1:19" ht="24.75" customHeight="1">
      <c r="A41" s="350"/>
      <c r="B41" s="719" t="s">
        <v>124</v>
      </c>
      <c r="C41" s="720"/>
      <c r="D41" s="720"/>
      <c r="E41" s="720"/>
      <c r="F41" s="721"/>
      <c r="G41" s="714">
        <f>SUM(G33:G40)</f>
        <v>259586679</v>
      </c>
      <c r="H41" s="714">
        <f>SUM(H33:H40)</f>
        <v>42861371</v>
      </c>
      <c r="I41" s="714">
        <f>SUM(I33:I40)</f>
        <v>4180562</v>
      </c>
      <c r="J41" s="714">
        <f>SUM(J31:J40)</f>
        <v>5513401</v>
      </c>
      <c r="K41" s="714">
        <f>SUM(K32:K40)</f>
        <v>16487247</v>
      </c>
      <c r="L41" s="714">
        <f>SUM(L33:L36)</f>
        <v>0</v>
      </c>
      <c r="M41" s="714">
        <f>SUM(M33:M40)</f>
        <v>0</v>
      </c>
      <c r="N41" s="714">
        <f>SUM(N33:N36)</f>
        <v>0</v>
      </c>
      <c r="O41" s="714">
        <f>SUM(O39:O40)</f>
        <v>0</v>
      </c>
      <c r="P41" s="664"/>
      <c r="Q41" s="664"/>
      <c r="R41" s="713">
        <f>SUM(G41:O41)</f>
        <v>328629260</v>
      </c>
      <c r="S41" s="120"/>
    </row>
    <row r="42" spans="1:18" ht="24.75" customHeight="1">
      <c r="A42" s="765"/>
      <c r="B42" s="580"/>
      <c r="C42" s="287" t="s">
        <v>57</v>
      </c>
      <c r="D42" s="266" t="s">
        <v>76</v>
      </c>
      <c r="E42" s="266"/>
      <c r="F42" s="389"/>
      <c r="G42" s="665"/>
      <c r="H42" s="592"/>
      <c r="I42" s="666"/>
      <c r="J42" s="667"/>
      <c r="K42" s="666"/>
      <c r="L42" s="666"/>
      <c r="M42" s="666"/>
      <c r="N42" s="666"/>
      <c r="O42" s="666"/>
      <c r="P42" s="507"/>
      <c r="Q42" s="722">
        <f>SUM(G42:O42)</f>
        <v>0</v>
      </c>
      <c r="R42" s="723">
        <f>Q42</f>
        <v>0</v>
      </c>
    </row>
    <row r="43" spans="1:18" ht="24.75" customHeight="1">
      <c r="A43" s="765"/>
      <c r="B43" s="580" t="s">
        <v>99</v>
      </c>
      <c r="C43" s="266" t="s">
        <v>97</v>
      </c>
      <c r="D43" s="266"/>
      <c r="E43" s="266"/>
      <c r="F43" s="389"/>
      <c r="G43" s="668"/>
      <c r="H43" s="529"/>
      <c r="I43" s="529"/>
      <c r="J43" s="529"/>
      <c r="K43" s="529"/>
      <c r="L43" s="529"/>
      <c r="M43" s="529"/>
      <c r="N43" s="529"/>
      <c r="O43" s="529"/>
      <c r="P43" s="654"/>
      <c r="Q43" s="654"/>
      <c r="R43" s="669"/>
    </row>
    <row r="44" spans="1:18" ht="24.75" customHeight="1">
      <c r="A44" s="765"/>
      <c r="B44" s="591"/>
      <c r="C44" s="287" t="s">
        <v>39</v>
      </c>
      <c r="D44" s="287" t="s">
        <v>90</v>
      </c>
      <c r="E44" s="287"/>
      <c r="F44" s="191"/>
      <c r="G44" s="670"/>
      <c r="H44" s="509"/>
      <c r="I44" s="512"/>
      <c r="J44" s="512"/>
      <c r="K44" s="512"/>
      <c r="L44" s="658"/>
      <c r="M44" s="512"/>
      <c r="N44" s="512"/>
      <c r="O44" s="512"/>
      <c r="P44" s="515"/>
      <c r="Q44" s="515"/>
      <c r="R44" s="705">
        <f>SUM(G44:O44)</f>
        <v>0</v>
      </c>
    </row>
    <row r="45" spans="1:18" ht="24.75" customHeight="1">
      <c r="A45" s="765"/>
      <c r="B45" s="591"/>
      <c r="C45" s="287" t="s">
        <v>40</v>
      </c>
      <c r="D45" s="287" t="s">
        <v>91</v>
      </c>
      <c r="E45" s="287"/>
      <c r="F45" s="191"/>
      <c r="G45" s="670">
        <v>77218063</v>
      </c>
      <c r="H45" s="509">
        <v>55668228</v>
      </c>
      <c r="I45" s="512"/>
      <c r="J45" s="512"/>
      <c r="K45" s="512"/>
      <c r="L45" s="658"/>
      <c r="M45" s="512"/>
      <c r="N45" s="512"/>
      <c r="O45" s="512"/>
      <c r="P45" s="515"/>
      <c r="Q45" s="515"/>
      <c r="R45" s="705">
        <f>SUM(G45:O45)</f>
        <v>132886291</v>
      </c>
    </row>
    <row r="46" spans="1:18" ht="24.75" customHeight="1">
      <c r="A46" s="765"/>
      <c r="B46" s="591"/>
      <c r="C46" s="287" t="s">
        <v>41</v>
      </c>
      <c r="D46" s="266" t="s">
        <v>89</v>
      </c>
      <c r="E46" s="266"/>
      <c r="F46" s="389"/>
      <c r="G46" s="521">
        <f>326939230+17579630</f>
        <v>344518860</v>
      </c>
      <c r="H46" s="592">
        <f>89384710+1063072</f>
        <v>90447782</v>
      </c>
      <c r="I46" s="512">
        <v>29736</v>
      </c>
      <c r="J46" s="512"/>
      <c r="K46" s="512"/>
      <c r="L46" s="658"/>
      <c r="M46" s="512"/>
      <c r="N46" s="512"/>
      <c r="O46" s="512"/>
      <c r="P46" s="515"/>
      <c r="Q46" s="515"/>
      <c r="R46" s="705">
        <f>SUM(G46:O46)</f>
        <v>434996378</v>
      </c>
    </row>
    <row r="47" spans="1:18" ht="24.75" customHeight="1">
      <c r="A47" s="765"/>
      <c r="B47" s="567" t="s">
        <v>157</v>
      </c>
      <c r="C47" s="266" t="s">
        <v>167</v>
      </c>
      <c r="D47" s="266"/>
      <c r="E47" s="266"/>
      <c r="F47" s="389"/>
      <c r="G47" s="521">
        <f>SUM(G41+G42+G44+G45+G46)</f>
        <v>681323602</v>
      </c>
      <c r="H47" s="521">
        <f aca="true" t="shared" si="0" ref="H47:O47">SUM(H41+H42+H44+H45+H46)</f>
        <v>188977381</v>
      </c>
      <c r="I47" s="521">
        <f t="shared" si="0"/>
        <v>4210298</v>
      </c>
      <c r="J47" s="521">
        <f t="shared" si="0"/>
        <v>5513401</v>
      </c>
      <c r="K47" s="521">
        <f t="shared" si="0"/>
        <v>16487247</v>
      </c>
      <c r="L47" s="521">
        <f t="shared" si="0"/>
        <v>0</v>
      </c>
      <c r="M47" s="521">
        <f t="shared" si="0"/>
        <v>0</v>
      </c>
      <c r="N47" s="521">
        <f t="shared" si="0"/>
        <v>0</v>
      </c>
      <c r="O47" s="521">
        <f t="shared" si="0"/>
        <v>0</v>
      </c>
      <c r="P47" s="537"/>
      <c r="Q47" s="537"/>
      <c r="R47" s="710">
        <f>SUM(G47:O47)</f>
        <v>896511929</v>
      </c>
    </row>
    <row r="48" spans="1:18" ht="24.75" customHeight="1">
      <c r="A48" s="769"/>
      <c r="B48" s="724" t="s">
        <v>165</v>
      </c>
      <c r="C48" s="725" t="s">
        <v>62</v>
      </c>
      <c r="D48" s="726"/>
      <c r="E48" s="726"/>
      <c r="F48" s="726"/>
      <c r="G48" s="714">
        <f>IF(G47='CSS '!G54,'CSS '!G54,"ERROR")</f>
        <v>681323602</v>
      </c>
      <c r="H48" s="714">
        <f>IF(H47=PEI!G51,PEI!G51,"ERROR")</f>
        <v>188977381</v>
      </c>
      <c r="I48" s="714">
        <f>IF(I47=INN!G35,INN!G35,"ERROR")</f>
        <v>4210298</v>
      </c>
      <c r="J48" s="714">
        <f>IF(J47=WET!E15,WET!E15,"ERROR")</f>
        <v>5513401</v>
      </c>
      <c r="K48" s="714">
        <f>IF(K47=CFTN!D41,CFTN!D41,"ERROR")</f>
        <v>16487247</v>
      </c>
      <c r="L48" s="714">
        <f>IF(L47='Other MHSA Funds'!D7,'Other MHSA Funds'!D7,"ERROR")</f>
        <v>0</v>
      </c>
      <c r="M48" s="714">
        <f>IF(M47='Other MHSA Funds'!D9,'Other MHSA Funds'!D9,"ERROR")</f>
        <v>0</v>
      </c>
      <c r="N48" s="714">
        <f>IF(N47='Other MHSA Funds'!D11,'Other MHSA Funds'!D11,"ERROR")</f>
        <v>0</v>
      </c>
      <c r="O48" s="714">
        <f>IF(O47='Unencumbered Housing Funds'!D6,'Unencumbered Housing Funds'!D6,"ERROR")</f>
        <v>0</v>
      </c>
      <c r="P48" s="671"/>
      <c r="Q48" s="727">
        <f>Q42</f>
        <v>0</v>
      </c>
      <c r="R48" s="688">
        <f>SUM(G48:O48)+Q48</f>
        <v>896511929</v>
      </c>
    </row>
    <row r="49" spans="1:19" ht="15">
      <c r="A49" s="119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672"/>
      <c r="S49" s="115"/>
    </row>
    <row r="50" spans="1:19" ht="15">
      <c r="A50" s="770" t="s">
        <v>168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183"/>
      <c r="M50" s="183"/>
      <c r="N50" s="183"/>
      <c r="O50" s="183"/>
      <c r="P50" s="183"/>
      <c r="Q50" s="183"/>
      <c r="R50" s="672"/>
      <c r="S50" s="115"/>
    </row>
    <row r="51" spans="1:18" ht="15">
      <c r="A51" s="119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672"/>
    </row>
    <row r="52" spans="1:18" ht="24.75" customHeight="1">
      <c r="A52" s="767">
        <v>4</v>
      </c>
      <c r="B52" s="715" t="s">
        <v>329</v>
      </c>
      <c r="C52" s="345"/>
      <c r="D52" s="345"/>
      <c r="E52" s="345"/>
      <c r="F52" s="718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4"/>
    </row>
    <row r="53" spans="1:19" ht="24.75" customHeight="1">
      <c r="A53" s="765"/>
      <c r="B53" s="596"/>
      <c r="C53" s="562" t="s">
        <v>39</v>
      </c>
      <c r="D53" s="706" t="s">
        <v>95</v>
      </c>
      <c r="E53" s="706"/>
      <c r="F53" s="707"/>
      <c r="G53" s="592"/>
      <c r="H53" s="667"/>
      <c r="I53" s="667"/>
      <c r="J53" s="592"/>
      <c r="K53" s="592"/>
      <c r="L53" s="504"/>
      <c r="M53" s="504"/>
      <c r="N53" s="504"/>
      <c r="O53" s="504"/>
      <c r="P53" s="675"/>
      <c r="Q53" s="507"/>
      <c r="R53" s="723">
        <f>SUM(G53:K53)+P53</f>
        <v>0</v>
      </c>
      <c r="S53" s="118"/>
    </row>
    <row r="54" spans="1:19" ht="24.75" customHeight="1">
      <c r="A54" s="765"/>
      <c r="B54" s="596"/>
      <c r="C54" s="562" t="s">
        <v>40</v>
      </c>
      <c r="D54" s="706" t="s">
        <v>116</v>
      </c>
      <c r="E54" s="706"/>
      <c r="F54" s="707"/>
      <c r="G54" s="509"/>
      <c r="H54" s="653"/>
      <c r="I54" s="653"/>
      <c r="J54" s="509"/>
      <c r="K54" s="509"/>
      <c r="L54" s="511"/>
      <c r="M54" s="511"/>
      <c r="N54" s="511"/>
      <c r="O54" s="511"/>
      <c r="P54" s="675"/>
      <c r="Q54" s="515"/>
      <c r="R54" s="723">
        <f>SUM(G54:K54)+P54</f>
        <v>0</v>
      </c>
      <c r="S54" s="118"/>
    </row>
    <row r="55" spans="1:19" ht="24" customHeight="1">
      <c r="A55" s="765"/>
      <c r="B55" s="596"/>
      <c r="C55" s="562" t="s">
        <v>41</v>
      </c>
      <c r="D55" s="706" t="s">
        <v>125</v>
      </c>
      <c r="E55" s="706"/>
      <c r="F55" s="707"/>
      <c r="G55" s="509"/>
      <c r="H55" s="653"/>
      <c r="I55" s="653"/>
      <c r="J55" s="509"/>
      <c r="K55" s="509"/>
      <c r="L55" s="511"/>
      <c r="M55" s="511"/>
      <c r="N55" s="511"/>
      <c r="O55" s="511"/>
      <c r="P55" s="675"/>
      <c r="Q55" s="537"/>
      <c r="R55" s="723">
        <f>SUM(G55:K55)+P55</f>
        <v>0</v>
      </c>
      <c r="S55" s="118"/>
    </row>
    <row r="56" spans="1:19" ht="24" customHeight="1">
      <c r="A56" s="768"/>
      <c r="B56" s="596"/>
      <c r="C56" s="562" t="s">
        <v>217</v>
      </c>
      <c r="D56" s="706"/>
      <c r="E56" s="706"/>
      <c r="F56" s="707"/>
      <c r="G56" s="728">
        <f>SUM(G53:G55)</f>
        <v>0</v>
      </c>
      <c r="H56" s="728">
        <f>SUM(H53:H55)</f>
        <v>0</v>
      </c>
      <c r="I56" s="728">
        <f>SUM(I53:I55)</f>
        <v>0</v>
      </c>
      <c r="J56" s="728">
        <f>SUM(J53:J55)</f>
        <v>0</v>
      </c>
      <c r="K56" s="728">
        <f>SUM(K53:K55)</f>
        <v>0</v>
      </c>
      <c r="L56" s="516"/>
      <c r="M56" s="516"/>
      <c r="N56" s="516"/>
      <c r="O56" s="516"/>
      <c r="P56" s="675">
        <f>SUM(P53:P55)</f>
        <v>0</v>
      </c>
      <c r="Q56" s="654"/>
      <c r="R56" s="723">
        <f>SUM(G56:K56)+P56</f>
        <v>0</v>
      </c>
      <c r="S56" s="118"/>
    </row>
    <row r="57" spans="1:18" ht="24.75" customHeight="1">
      <c r="A57" s="771">
        <v>5</v>
      </c>
      <c r="B57" s="729" t="s">
        <v>330</v>
      </c>
      <c r="C57" s="412"/>
      <c r="D57" s="412"/>
      <c r="E57" s="412"/>
      <c r="F57" s="730"/>
      <c r="G57" s="502"/>
      <c r="H57" s="500"/>
      <c r="I57" s="500"/>
      <c r="J57" s="500"/>
      <c r="K57" s="500"/>
      <c r="L57" s="500"/>
      <c r="M57" s="500"/>
      <c r="N57" s="500"/>
      <c r="O57" s="500"/>
      <c r="P57" s="503"/>
      <c r="Q57" s="503"/>
      <c r="R57" s="676"/>
    </row>
    <row r="58" spans="1:18" ht="24.75" customHeight="1">
      <c r="A58" s="772"/>
      <c r="B58" s="731"/>
      <c r="C58" s="732" t="s">
        <v>39</v>
      </c>
      <c r="D58" s="733" t="s">
        <v>61</v>
      </c>
      <c r="E58" s="733"/>
      <c r="F58" s="734"/>
      <c r="G58" s="514"/>
      <c r="H58" s="511"/>
      <c r="I58" s="511"/>
      <c r="J58" s="511"/>
      <c r="K58" s="511"/>
      <c r="L58" s="511"/>
      <c r="M58" s="511"/>
      <c r="N58" s="511"/>
      <c r="O58" s="511"/>
      <c r="P58" s="513"/>
      <c r="Q58" s="515"/>
      <c r="R58" s="705">
        <f>P58</f>
        <v>0</v>
      </c>
    </row>
    <row r="59" spans="1:18" ht="24.75" customHeight="1">
      <c r="A59" s="772"/>
      <c r="B59" s="731"/>
      <c r="C59" s="732" t="s">
        <v>40</v>
      </c>
      <c r="D59" s="733" t="s">
        <v>74</v>
      </c>
      <c r="E59" s="733"/>
      <c r="F59" s="734"/>
      <c r="G59" s="514"/>
      <c r="H59" s="511"/>
      <c r="I59" s="511"/>
      <c r="J59" s="509"/>
      <c r="K59" s="511"/>
      <c r="L59" s="511"/>
      <c r="M59" s="511"/>
      <c r="N59" s="511"/>
      <c r="O59" s="511"/>
      <c r="P59" s="515"/>
      <c r="Q59" s="515"/>
      <c r="R59" s="705">
        <f>J59</f>
        <v>0</v>
      </c>
    </row>
    <row r="60" spans="1:18" ht="24.75" customHeight="1">
      <c r="A60" s="772"/>
      <c r="B60" s="731"/>
      <c r="C60" s="732" t="s">
        <v>41</v>
      </c>
      <c r="D60" s="733" t="s">
        <v>64</v>
      </c>
      <c r="E60" s="733"/>
      <c r="F60" s="734"/>
      <c r="G60" s="514"/>
      <c r="H60" s="511"/>
      <c r="I60" s="511"/>
      <c r="J60" s="509"/>
      <c r="K60" s="653"/>
      <c r="L60" s="511"/>
      <c r="M60" s="511"/>
      <c r="N60" s="511"/>
      <c r="O60" s="511"/>
      <c r="P60" s="515"/>
      <c r="Q60" s="515"/>
      <c r="R60" s="705">
        <f>J60+K60</f>
        <v>0</v>
      </c>
    </row>
    <row r="61" spans="1:18" s="115" customFormat="1" ht="24.75" customHeight="1">
      <c r="A61" s="772"/>
      <c r="B61" s="731"/>
      <c r="C61" s="732" t="s">
        <v>42</v>
      </c>
      <c r="D61" s="733" t="s">
        <v>65</v>
      </c>
      <c r="E61" s="733"/>
      <c r="F61" s="734"/>
      <c r="G61" s="658"/>
      <c r="H61" s="653"/>
      <c r="I61" s="653"/>
      <c r="J61" s="509"/>
      <c r="K61" s="653"/>
      <c r="L61" s="653"/>
      <c r="M61" s="653"/>
      <c r="N61" s="653"/>
      <c r="O61" s="511"/>
      <c r="P61" s="515"/>
      <c r="Q61" s="515"/>
      <c r="R61" s="705">
        <f>SUM(G61:N61)</f>
        <v>0</v>
      </c>
    </row>
    <row r="62" spans="1:18" s="115" customFormat="1" ht="24.75" customHeight="1">
      <c r="A62" s="772"/>
      <c r="B62" s="731"/>
      <c r="C62" s="732" t="s">
        <v>43</v>
      </c>
      <c r="D62" s="733" t="s">
        <v>66</v>
      </c>
      <c r="E62" s="733"/>
      <c r="F62" s="734"/>
      <c r="G62" s="658"/>
      <c r="H62" s="658"/>
      <c r="I62" s="658"/>
      <c r="J62" s="509"/>
      <c r="K62" s="653"/>
      <c r="L62" s="667"/>
      <c r="M62" s="653"/>
      <c r="N62" s="653"/>
      <c r="O62" s="511"/>
      <c r="P62" s="515"/>
      <c r="Q62" s="515"/>
      <c r="R62" s="705">
        <f>SUM(G62:N62)</f>
        <v>0</v>
      </c>
    </row>
    <row r="63" spans="1:18" s="115" customFormat="1" ht="24.75" customHeight="1">
      <c r="A63" s="772"/>
      <c r="B63" s="731"/>
      <c r="C63" s="732" t="s">
        <v>44</v>
      </c>
      <c r="D63" s="733" t="s">
        <v>67</v>
      </c>
      <c r="E63" s="733"/>
      <c r="F63" s="734"/>
      <c r="G63" s="658"/>
      <c r="H63" s="658"/>
      <c r="I63" s="677"/>
      <c r="J63" s="509"/>
      <c r="K63" s="653"/>
      <c r="L63" s="653"/>
      <c r="M63" s="653"/>
      <c r="N63" s="653"/>
      <c r="O63" s="511"/>
      <c r="P63" s="515"/>
      <c r="Q63" s="515"/>
      <c r="R63" s="705">
        <f>SUM(G63:N63)</f>
        <v>0</v>
      </c>
    </row>
    <row r="64" spans="1:18" s="115" customFormat="1" ht="24.75" customHeight="1">
      <c r="A64" s="772"/>
      <c r="B64" s="731"/>
      <c r="C64" s="732" t="s">
        <v>45</v>
      </c>
      <c r="D64" s="733" t="s">
        <v>68</v>
      </c>
      <c r="E64" s="733"/>
      <c r="F64" s="734"/>
      <c r="G64" s="677"/>
      <c r="H64" s="677"/>
      <c r="I64" s="677"/>
      <c r="J64" s="509"/>
      <c r="K64" s="653"/>
      <c r="L64" s="658"/>
      <c r="M64" s="658"/>
      <c r="N64" s="658"/>
      <c r="O64" s="524"/>
      <c r="P64" s="537"/>
      <c r="Q64" s="537"/>
      <c r="R64" s="705">
        <f>SUM(G64:N64)</f>
        <v>0</v>
      </c>
    </row>
    <row r="65" spans="1:18" ht="24.75" customHeight="1">
      <c r="A65" s="772"/>
      <c r="B65" s="731"/>
      <c r="C65" s="732" t="s">
        <v>46</v>
      </c>
      <c r="D65" s="733" t="s">
        <v>78</v>
      </c>
      <c r="E65" s="733"/>
      <c r="F65" s="734"/>
      <c r="G65" s="658"/>
      <c r="H65" s="662"/>
      <c r="I65" s="521"/>
      <c r="J65" s="509"/>
      <c r="K65" s="509"/>
      <c r="L65" s="521"/>
      <c r="M65" s="521"/>
      <c r="N65" s="524"/>
      <c r="O65" s="524"/>
      <c r="P65" s="537"/>
      <c r="Q65" s="537"/>
      <c r="R65" s="705">
        <f>SUM(G65:M65)</f>
        <v>0</v>
      </c>
    </row>
    <row r="66" spans="1:18" ht="24.75" customHeight="1">
      <c r="A66" s="772"/>
      <c r="B66" s="731"/>
      <c r="C66" s="732" t="s">
        <v>47</v>
      </c>
      <c r="D66" s="733" t="s">
        <v>94</v>
      </c>
      <c r="E66" s="733"/>
      <c r="F66" s="734"/>
      <c r="G66" s="512"/>
      <c r="H66" s="521"/>
      <c r="I66" s="521"/>
      <c r="J66" s="509"/>
      <c r="K66" s="509"/>
      <c r="L66" s="521"/>
      <c r="M66" s="521"/>
      <c r="N66" s="524"/>
      <c r="O66" s="524"/>
      <c r="P66" s="537"/>
      <c r="Q66" s="537"/>
      <c r="R66" s="705">
        <f>SUM(G66:M66)</f>
        <v>0</v>
      </c>
    </row>
    <row r="67" spans="1:18" ht="24.75" customHeight="1">
      <c r="A67" s="772"/>
      <c r="B67" s="731"/>
      <c r="C67" s="732" t="s">
        <v>48</v>
      </c>
      <c r="D67" s="733" t="s">
        <v>117</v>
      </c>
      <c r="E67" s="733"/>
      <c r="F67" s="734"/>
      <c r="G67" s="512"/>
      <c r="H67" s="521"/>
      <c r="I67" s="521"/>
      <c r="J67" s="509"/>
      <c r="K67" s="509"/>
      <c r="L67" s="521"/>
      <c r="M67" s="662"/>
      <c r="N67" s="524"/>
      <c r="O67" s="662"/>
      <c r="P67" s="537"/>
      <c r="Q67" s="537"/>
      <c r="R67" s="705">
        <f>SUM(G67:M67)+O67</f>
        <v>0</v>
      </c>
    </row>
    <row r="68" spans="1:19" ht="24.75" customHeight="1">
      <c r="A68" s="772"/>
      <c r="B68" s="731"/>
      <c r="C68" s="732" t="s">
        <v>57</v>
      </c>
      <c r="D68" s="733" t="s">
        <v>126</v>
      </c>
      <c r="E68" s="733"/>
      <c r="F68" s="734"/>
      <c r="G68" s="512"/>
      <c r="H68" s="521"/>
      <c r="I68" s="521"/>
      <c r="J68" s="509"/>
      <c r="K68" s="509"/>
      <c r="L68" s="521"/>
      <c r="M68" s="521"/>
      <c r="N68" s="524"/>
      <c r="O68" s="521"/>
      <c r="P68" s="537"/>
      <c r="Q68" s="511"/>
      <c r="R68" s="705">
        <f>SUM(G68:M68)+O68</f>
        <v>0</v>
      </c>
      <c r="S68" s="118"/>
    </row>
    <row r="69" spans="1:19" ht="24.75" customHeight="1">
      <c r="A69" s="772"/>
      <c r="B69" s="731"/>
      <c r="C69" s="732" t="s">
        <v>100</v>
      </c>
      <c r="D69" s="732" t="s">
        <v>92</v>
      </c>
      <c r="E69" s="732"/>
      <c r="F69" s="735"/>
      <c r="G69" s="525"/>
      <c r="H69" s="521"/>
      <c r="I69" s="521"/>
      <c r="J69" s="662"/>
      <c r="K69" s="662"/>
      <c r="L69" s="662"/>
      <c r="M69" s="521"/>
      <c r="N69" s="662"/>
      <c r="O69" s="521"/>
      <c r="P69" s="537"/>
      <c r="Q69" s="678"/>
      <c r="R69" s="736">
        <f>SUM(G69:O69)+Q69</f>
        <v>0</v>
      </c>
      <c r="S69" s="118"/>
    </row>
    <row r="70" spans="1:18" ht="24.75" customHeight="1">
      <c r="A70" s="773"/>
      <c r="B70" s="724"/>
      <c r="C70" s="737" t="s">
        <v>131</v>
      </c>
      <c r="D70" s="738" t="s">
        <v>77</v>
      </c>
      <c r="E70" s="724"/>
      <c r="F70" s="738"/>
      <c r="G70" s="713">
        <f>SUM(G61:G69)</f>
        <v>0</v>
      </c>
      <c r="H70" s="713">
        <f>SUM(H61:H69)</f>
        <v>0</v>
      </c>
      <c r="I70" s="713">
        <f>SUM(I61:I69)</f>
        <v>0</v>
      </c>
      <c r="J70" s="713">
        <f>SUM(J59:J69)</f>
        <v>0</v>
      </c>
      <c r="K70" s="713">
        <f>SUM(K60:K69)</f>
        <v>0</v>
      </c>
      <c r="L70" s="713">
        <f>SUM(L61:L69)</f>
        <v>0</v>
      </c>
      <c r="M70" s="713">
        <f>SUM(M61:M69)</f>
        <v>0</v>
      </c>
      <c r="N70" s="713">
        <f>SUM(N61:N64)+N69</f>
        <v>0</v>
      </c>
      <c r="O70" s="713">
        <f>SUM(O67:O69)</f>
        <v>0</v>
      </c>
      <c r="P70" s="713">
        <f>P58</f>
        <v>0</v>
      </c>
      <c r="Q70" s="713">
        <f>Q69</f>
        <v>0</v>
      </c>
      <c r="R70" s="739">
        <f>SUM(G70:Q70)</f>
        <v>0</v>
      </c>
    </row>
    <row r="71" spans="1:18" ht="24.75" customHeight="1">
      <c r="A71" s="774">
        <v>6</v>
      </c>
      <c r="B71" s="596" t="s">
        <v>331</v>
      </c>
      <c r="C71" s="265"/>
      <c r="D71" s="265"/>
      <c r="E71" s="265"/>
      <c r="F71" s="704"/>
      <c r="G71" s="506"/>
      <c r="H71" s="504"/>
      <c r="I71" s="504"/>
      <c r="J71" s="504"/>
      <c r="K71" s="504"/>
      <c r="L71" s="504"/>
      <c r="M71" s="504"/>
      <c r="N71" s="504"/>
      <c r="O71" s="516"/>
      <c r="P71" s="654"/>
      <c r="Q71" s="654"/>
      <c r="R71" s="676"/>
    </row>
    <row r="72" spans="1:18" ht="24.75" customHeight="1">
      <c r="A72" s="350"/>
      <c r="B72" s="555"/>
      <c r="C72" s="208" t="s">
        <v>39</v>
      </c>
      <c r="D72" s="266" t="s">
        <v>81</v>
      </c>
      <c r="E72" s="266"/>
      <c r="F72" s="389"/>
      <c r="G72" s="514"/>
      <c r="H72" s="511"/>
      <c r="I72" s="511"/>
      <c r="J72" s="511"/>
      <c r="K72" s="511"/>
      <c r="L72" s="511"/>
      <c r="M72" s="511"/>
      <c r="N72" s="511"/>
      <c r="O72" s="524"/>
      <c r="P72" s="653">
        <f>SUM(P23+P28+P56+P70)</f>
        <v>160725402</v>
      </c>
      <c r="Q72" s="515"/>
      <c r="R72" s="705">
        <f>P72</f>
        <v>160725402</v>
      </c>
    </row>
    <row r="73" spans="1:18" ht="24.75" customHeight="1">
      <c r="A73" s="350"/>
      <c r="B73" s="555"/>
      <c r="C73" s="559" t="s">
        <v>40</v>
      </c>
      <c r="D73" s="266" t="s">
        <v>74</v>
      </c>
      <c r="E73" s="266"/>
      <c r="F73" s="389"/>
      <c r="G73" s="514"/>
      <c r="H73" s="511"/>
      <c r="I73" s="511"/>
      <c r="J73" s="653">
        <f aca="true" t="shared" si="1" ref="J73:K82">J13-J31+J59</f>
        <v>0</v>
      </c>
      <c r="K73" s="511"/>
      <c r="L73" s="511"/>
      <c r="M73" s="511"/>
      <c r="N73" s="511"/>
      <c r="O73" s="511"/>
      <c r="P73" s="507"/>
      <c r="Q73" s="507"/>
      <c r="R73" s="705">
        <f>J73</f>
        <v>0</v>
      </c>
    </row>
    <row r="74" spans="1:18" ht="24.75" customHeight="1">
      <c r="A74" s="350"/>
      <c r="B74" s="555"/>
      <c r="C74" s="559" t="s">
        <v>41</v>
      </c>
      <c r="D74" s="266" t="s">
        <v>64</v>
      </c>
      <c r="E74" s="266"/>
      <c r="F74" s="389"/>
      <c r="G74" s="514"/>
      <c r="H74" s="511"/>
      <c r="I74" s="511"/>
      <c r="J74" s="653">
        <f t="shared" si="1"/>
        <v>28228209</v>
      </c>
      <c r="K74" s="653">
        <f>K14-K32+K60</f>
        <v>0</v>
      </c>
      <c r="L74" s="511"/>
      <c r="M74" s="511"/>
      <c r="N74" s="511"/>
      <c r="O74" s="511"/>
      <c r="P74" s="515"/>
      <c r="Q74" s="515"/>
      <c r="R74" s="705">
        <f>SUM(J74:K74)</f>
        <v>28228209</v>
      </c>
    </row>
    <row r="75" spans="1:18" s="115" customFormat="1" ht="24.75" customHeight="1">
      <c r="A75" s="350"/>
      <c r="B75" s="555"/>
      <c r="C75" s="208" t="s">
        <v>42</v>
      </c>
      <c r="D75" s="266" t="s">
        <v>65</v>
      </c>
      <c r="E75" s="266"/>
      <c r="F75" s="389"/>
      <c r="G75" s="658">
        <f aca="true" t="shared" si="2" ref="G75:I79">SUM(G15-G33+G61)</f>
        <v>0</v>
      </c>
      <c r="H75" s="658">
        <f t="shared" si="2"/>
        <v>7212458</v>
      </c>
      <c r="I75" s="658">
        <f t="shared" si="2"/>
        <v>13629032</v>
      </c>
      <c r="J75" s="653">
        <f t="shared" si="1"/>
        <v>0</v>
      </c>
      <c r="K75" s="653">
        <f>K15-K33+K61</f>
        <v>12909636</v>
      </c>
      <c r="L75" s="658">
        <f>SUM(L15-L33+L61)</f>
        <v>0</v>
      </c>
      <c r="M75" s="653">
        <f aca="true" t="shared" si="3" ref="M75:N78">M15-M33+M61</f>
        <v>0</v>
      </c>
      <c r="N75" s="653">
        <f t="shared" si="3"/>
        <v>0</v>
      </c>
      <c r="O75" s="514"/>
      <c r="P75" s="515"/>
      <c r="Q75" s="515"/>
      <c r="R75" s="705">
        <f>SUM(G75:N75)</f>
        <v>33751126</v>
      </c>
    </row>
    <row r="76" spans="1:18" s="115" customFormat="1" ht="24.75" customHeight="1">
      <c r="A76" s="350"/>
      <c r="B76" s="555"/>
      <c r="C76" s="208" t="s">
        <v>43</v>
      </c>
      <c r="D76" s="266" t="s">
        <v>66</v>
      </c>
      <c r="E76" s="266"/>
      <c r="F76" s="389"/>
      <c r="G76" s="658">
        <f t="shared" si="2"/>
        <v>0</v>
      </c>
      <c r="H76" s="658">
        <f t="shared" si="2"/>
        <v>24116124</v>
      </c>
      <c r="I76" s="658">
        <f t="shared" si="2"/>
        <v>20294900</v>
      </c>
      <c r="J76" s="653">
        <f t="shared" si="1"/>
        <v>0</v>
      </c>
      <c r="K76" s="653">
        <f>K16-K34+K62</f>
        <v>0</v>
      </c>
      <c r="L76" s="658">
        <f>SUM(L16-L34+L62)</f>
        <v>0</v>
      </c>
      <c r="M76" s="653">
        <f t="shared" si="3"/>
        <v>0</v>
      </c>
      <c r="N76" s="653">
        <f t="shared" si="3"/>
        <v>0</v>
      </c>
      <c r="O76" s="514"/>
      <c r="P76" s="515"/>
      <c r="Q76" s="515"/>
      <c r="R76" s="705">
        <f>SUM(G76:N76)</f>
        <v>44411024</v>
      </c>
    </row>
    <row r="77" spans="1:18" s="115" customFormat="1" ht="24.75" customHeight="1">
      <c r="A77" s="350"/>
      <c r="B77" s="555"/>
      <c r="C77" s="208" t="s">
        <v>44</v>
      </c>
      <c r="D77" s="266" t="s">
        <v>67</v>
      </c>
      <c r="E77" s="266"/>
      <c r="F77" s="389"/>
      <c r="G77" s="658">
        <f t="shared" si="2"/>
        <v>0</v>
      </c>
      <c r="H77" s="658">
        <f t="shared" si="2"/>
        <v>0</v>
      </c>
      <c r="I77" s="658">
        <f t="shared" si="2"/>
        <v>14185061</v>
      </c>
      <c r="J77" s="653">
        <f t="shared" si="1"/>
        <v>0</v>
      </c>
      <c r="K77" s="653">
        <f>K17-K35+K63</f>
        <v>0</v>
      </c>
      <c r="L77" s="658">
        <f>SUM(L17-L35+L63)</f>
        <v>0</v>
      </c>
      <c r="M77" s="653">
        <f t="shared" si="3"/>
        <v>0</v>
      </c>
      <c r="N77" s="653">
        <f t="shared" si="3"/>
        <v>0</v>
      </c>
      <c r="O77" s="511"/>
      <c r="P77" s="515"/>
      <c r="Q77" s="515"/>
      <c r="R77" s="705">
        <f>SUM(G77:N77)</f>
        <v>14185061</v>
      </c>
    </row>
    <row r="78" spans="1:18" s="115" customFormat="1" ht="24.75" customHeight="1">
      <c r="A78" s="350"/>
      <c r="B78" s="555"/>
      <c r="C78" s="208" t="s">
        <v>45</v>
      </c>
      <c r="D78" s="706" t="s">
        <v>68</v>
      </c>
      <c r="E78" s="706"/>
      <c r="F78" s="707"/>
      <c r="G78" s="658">
        <f t="shared" si="2"/>
        <v>-35622112</v>
      </c>
      <c r="H78" s="658">
        <f t="shared" si="2"/>
        <v>0</v>
      </c>
      <c r="I78" s="658">
        <f t="shared" si="2"/>
        <v>0</v>
      </c>
      <c r="J78" s="653">
        <f t="shared" si="1"/>
        <v>0</v>
      </c>
      <c r="K78" s="653">
        <f>K18-K36+K64</f>
        <v>0</v>
      </c>
      <c r="L78" s="658">
        <f>SUM(L18-L36+L64)</f>
        <v>0</v>
      </c>
      <c r="M78" s="653">
        <f t="shared" si="3"/>
        <v>1302522</v>
      </c>
      <c r="N78" s="653">
        <f t="shared" si="3"/>
        <v>0</v>
      </c>
      <c r="O78" s="524"/>
      <c r="P78" s="537"/>
      <c r="Q78" s="537"/>
      <c r="R78" s="705">
        <f>SUM(G78:N78)</f>
        <v>-34319590</v>
      </c>
    </row>
    <row r="79" spans="1:18" ht="24.75" customHeight="1">
      <c r="A79" s="350"/>
      <c r="B79" s="555"/>
      <c r="C79" s="208" t="s">
        <v>46</v>
      </c>
      <c r="D79" s="706" t="s">
        <v>78</v>
      </c>
      <c r="E79" s="706"/>
      <c r="F79" s="707"/>
      <c r="G79" s="658">
        <f t="shared" si="2"/>
        <v>0</v>
      </c>
      <c r="H79" s="658">
        <f t="shared" si="2"/>
        <v>0</v>
      </c>
      <c r="I79" s="658">
        <f t="shared" si="2"/>
        <v>0</v>
      </c>
      <c r="J79" s="653">
        <f t="shared" si="1"/>
        <v>0</v>
      </c>
      <c r="K79" s="653">
        <f t="shared" si="1"/>
        <v>0</v>
      </c>
      <c r="L79" s="511"/>
      <c r="M79" s="509">
        <f>M19-M37+M65</f>
        <v>0</v>
      </c>
      <c r="N79" s="511"/>
      <c r="O79" s="524"/>
      <c r="P79" s="537"/>
      <c r="Q79" s="537"/>
      <c r="R79" s="705">
        <f>SUM(G79:K79)+M79</f>
        <v>0</v>
      </c>
    </row>
    <row r="80" spans="1:18" ht="24.75" customHeight="1">
      <c r="A80" s="350"/>
      <c r="B80" s="555"/>
      <c r="C80" s="208" t="s">
        <v>47</v>
      </c>
      <c r="D80" s="706" t="s">
        <v>94</v>
      </c>
      <c r="E80" s="706"/>
      <c r="F80" s="707"/>
      <c r="G80" s="658">
        <f aca="true" t="shared" si="4" ref="G80:I81">SUM(G20-G38+G53+G66)</f>
        <v>0</v>
      </c>
      <c r="H80" s="658">
        <f t="shared" si="4"/>
        <v>3832409</v>
      </c>
      <c r="I80" s="658">
        <f t="shared" si="4"/>
        <v>7322053</v>
      </c>
      <c r="J80" s="653">
        <f t="shared" si="1"/>
        <v>0</v>
      </c>
      <c r="K80" s="653">
        <f t="shared" si="1"/>
        <v>0</v>
      </c>
      <c r="L80" s="511"/>
      <c r="M80" s="509">
        <f>M20-M38+M66</f>
        <v>0</v>
      </c>
      <c r="N80" s="511"/>
      <c r="O80" s="524"/>
      <c r="P80" s="537"/>
      <c r="Q80" s="537"/>
      <c r="R80" s="705">
        <f>SUM(G80:K80)+M80</f>
        <v>11154462</v>
      </c>
    </row>
    <row r="81" spans="1:18" ht="24.75" customHeight="1">
      <c r="A81" s="350"/>
      <c r="B81" s="555"/>
      <c r="C81" s="208" t="s">
        <v>48</v>
      </c>
      <c r="D81" s="706" t="s">
        <v>117</v>
      </c>
      <c r="E81" s="706"/>
      <c r="F81" s="707"/>
      <c r="G81" s="658">
        <f t="shared" si="4"/>
        <v>9086542</v>
      </c>
      <c r="H81" s="658">
        <f t="shared" si="4"/>
        <v>93888577</v>
      </c>
      <c r="I81" s="658">
        <f t="shared" si="4"/>
        <v>24707521</v>
      </c>
      <c r="J81" s="653">
        <f t="shared" si="1"/>
        <v>0</v>
      </c>
      <c r="K81" s="653">
        <f t="shared" si="1"/>
        <v>0</v>
      </c>
      <c r="L81" s="511"/>
      <c r="M81" s="653">
        <f>M21-M39+M67</f>
        <v>0</v>
      </c>
      <c r="N81" s="511"/>
      <c r="O81" s="662">
        <f>O21-O39+O67</f>
        <v>0</v>
      </c>
      <c r="P81" s="537"/>
      <c r="Q81" s="537"/>
      <c r="R81" s="705">
        <f>SUM(G81:K81)+M81+O81</f>
        <v>127682640</v>
      </c>
    </row>
    <row r="82" spans="1:18" ht="24.75" customHeight="1">
      <c r="A82" s="350"/>
      <c r="B82" s="555"/>
      <c r="C82" s="208" t="s">
        <v>57</v>
      </c>
      <c r="D82" s="706" t="s">
        <v>126</v>
      </c>
      <c r="E82" s="706"/>
      <c r="F82" s="707"/>
      <c r="G82" s="663">
        <f>SUM(G26-G40+G55+G68)</f>
        <v>307825287</v>
      </c>
      <c r="H82" s="663">
        <f>SUM(H26-H40+H55+H68)</f>
        <v>76956321</v>
      </c>
      <c r="I82" s="663">
        <f>SUM(I26-I40+I55+I68)</f>
        <v>20251664</v>
      </c>
      <c r="J82" s="653">
        <f t="shared" si="1"/>
        <v>0</v>
      </c>
      <c r="K82" s="653">
        <f t="shared" si="1"/>
        <v>0</v>
      </c>
      <c r="L82" s="679"/>
      <c r="M82" s="663">
        <f>M26-M40+M68</f>
        <v>0</v>
      </c>
      <c r="N82" s="679"/>
      <c r="O82" s="662">
        <f>O26-O40+O68</f>
        <v>0</v>
      </c>
      <c r="P82" s="537"/>
      <c r="Q82" s="537"/>
      <c r="R82" s="705">
        <f>SUM(G82:K82)+M82+O82</f>
        <v>405033272</v>
      </c>
    </row>
    <row r="83" spans="1:18" ht="24.75" customHeight="1" thickBot="1">
      <c r="A83" s="775"/>
      <c r="B83" s="567"/>
      <c r="C83" s="559" t="s">
        <v>100</v>
      </c>
      <c r="D83" s="706" t="s">
        <v>92</v>
      </c>
      <c r="E83" s="706"/>
      <c r="F83" s="707"/>
      <c r="G83" s="679"/>
      <c r="H83" s="679"/>
      <c r="I83" s="679"/>
      <c r="J83" s="679"/>
      <c r="K83" s="679"/>
      <c r="L83" s="679"/>
      <c r="M83" s="679"/>
      <c r="N83" s="679"/>
      <c r="O83" s="679"/>
      <c r="P83" s="537"/>
      <c r="Q83" s="740">
        <f>Q23+Q28-Q48+Q70</f>
        <v>31196743</v>
      </c>
      <c r="R83" s="710">
        <f>Q83</f>
        <v>31196743</v>
      </c>
    </row>
    <row r="84" spans="1:19" ht="24.75" customHeight="1" thickBot="1">
      <c r="A84" s="776"/>
      <c r="B84" s="741"/>
      <c r="C84" s="742" t="s">
        <v>131</v>
      </c>
      <c r="D84" s="743"/>
      <c r="E84" s="741"/>
      <c r="F84" s="744" t="s">
        <v>102</v>
      </c>
      <c r="G84" s="583">
        <f>SUM(G75:G82)</f>
        <v>281289717</v>
      </c>
      <c r="H84" s="583">
        <f>SUM(H75:H82)</f>
        <v>206005889</v>
      </c>
      <c r="I84" s="583">
        <f>SUM(I75:I82)</f>
        <v>100390231</v>
      </c>
      <c r="J84" s="583">
        <f>SUM(J73:J82)</f>
        <v>28228209</v>
      </c>
      <c r="K84" s="583">
        <f>SUM(K73:K82)</f>
        <v>12909636</v>
      </c>
      <c r="L84" s="583">
        <f>SUM(L75:L78)</f>
        <v>0</v>
      </c>
      <c r="M84" s="583">
        <f>SUM(M75:M82)</f>
        <v>1302522</v>
      </c>
      <c r="N84" s="583">
        <f>SUM(N75:N78)</f>
        <v>0</v>
      </c>
      <c r="O84" s="583">
        <f>SUM(O81:O82)</f>
        <v>0</v>
      </c>
      <c r="P84" s="583">
        <f>P72</f>
        <v>160725402</v>
      </c>
      <c r="Q84" s="745">
        <f>Q83</f>
        <v>31196743</v>
      </c>
      <c r="R84" s="746">
        <f>SUM(G84:Q84)</f>
        <v>822048349</v>
      </c>
      <c r="S84" s="115"/>
    </row>
    <row r="85" spans="1:21" ht="29.25" customHeight="1">
      <c r="A85" s="115"/>
      <c r="B85" s="183"/>
      <c r="C85" s="508"/>
      <c r="D85" s="183"/>
      <c r="E85" s="183"/>
      <c r="F85" s="183"/>
      <c r="G85" s="680"/>
      <c r="H85" s="680"/>
      <c r="I85" s="680"/>
      <c r="J85" s="680"/>
      <c r="K85" s="680"/>
      <c r="L85" s="680"/>
      <c r="M85" s="680"/>
      <c r="N85" s="680"/>
      <c r="O85" s="680"/>
      <c r="P85" s="680"/>
      <c r="Q85" s="680"/>
      <c r="R85" s="680"/>
      <c r="S85" s="122"/>
      <c r="T85" s="122"/>
      <c r="U85" s="116"/>
    </row>
    <row r="86" spans="1:21" ht="24.75" customHeight="1" thickBot="1">
      <c r="A86" s="116"/>
      <c r="B86" s="508"/>
      <c r="C86" s="508"/>
      <c r="D86" s="508"/>
      <c r="E86" s="508"/>
      <c r="F86" s="508"/>
      <c r="G86" s="681"/>
      <c r="H86" s="681"/>
      <c r="I86" s="681"/>
      <c r="J86" s="680"/>
      <c r="K86" s="680"/>
      <c r="L86" s="680"/>
      <c r="M86" s="680"/>
      <c r="N86" s="680"/>
      <c r="O86" s="680"/>
      <c r="P86" s="680" t="s">
        <v>102</v>
      </c>
      <c r="Q86" s="680"/>
      <c r="R86" s="680"/>
      <c r="S86" s="121"/>
      <c r="T86" s="121"/>
      <c r="U86" s="116"/>
    </row>
    <row r="87" spans="1:21" ht="24.75" customHeight="1" thickBot="1">
      <c r="A87" s="779" t="s">
        <v>171</v>
      </c>
      <c r="B87" s="747"/>
      <c r="C87" s="748"/>
      <c r="D87" s="682"/>
      <c r="E87" s="682"/>
      <c r="F87" s="204"/>
      <c r="G87" s="204"/>
      <c r="H87" s="683"/>
      <c r="I87" s="683"/>
      <c r="J87" s="508"/>
      <c r="K87" s="143"/>
      <c r="L87" s="143"/>
      <c r="M87" s="749" t="s">
        <v>209</v>
      </c>
      <c r="N87" s="750"/>
      <c r="O87" s="750"/>
      <c r="P87" s="750"/>
      <c r="Q87" s="750"/>
      <c r="R87" s="751"/>
      <c r="S87" s="121"/>
      <c r="T87" s="121"/>
      <c r="U87" s="116"/>
    </row>
    <row r="88" spans="1:21" ht="21.75" customHeight="1">
      <c r="A88" s="780" t="s">
        <v>127</v>
      </c>
      <c r="B88" s="752"/>
      <c r="C88" s="752"/>
      <c r="D88" s="752"/>
      <c r="E88" s="752"/>
      <c r="F88" s="753"/>
      <c r="G88" s="754" t="s">
        <v>84</v>
      </c>
      <c r="H88" s="684"/>
      <c r="I88" s="684"/>
      <c r="J88" s="685"/>
      <c r="K88" s="686"/>
      <c r="L88" s="686"/>
      <c r="M88" s="755" t="s">
        <v>85</v>
      </c>
      <c r="N88" s="687"/>
      <c r="O88" s="756"/>
      <c r="P88" s="756"/>
      <c r="Q88" s="756"/>
      <c r="R88" s="757"/>
      <c r="S88" s="121"/>
      <c r="T88" s="121"/>
      <c r="U88" s="116"/>
    </row>
    <row r="89" spans="1:21" ht="20.25" customHeight="1">
      <c r="A89" s="781" t="s">
        <v>164</v>
      </c>
      <c r="B89" s="758"/>
      <c r="C89" s="758"/>
      <c r="D89" s="758"/>
      <c r="E89" s="758"/>
      <c r="F89" s="758"/>
      <c r="G89" s="688">
        <v>416323940</v>
      </c>
      <c r="H89" s="689"/>
      <c r="I89" s="689"/>
      <c r="J89" s="680"/>
      <c r="K89" s="690"/>
      <c r="L89" s="690"/>
      <c r="M89" s="755" t="s">
        <v>86</v>
      </c>
      <c r="N89" s="687"/>
      <c r="O89" s="756"/>
      <c r="P89" s="756"/>
      <c r="Q89" s="756"/>
      <c r="R89" s="757"/>
      <c r="S89" s="116"/>
      <c r="T89" s="116"/>
      <c r="U89" s="116"/>
    </row>
    <row r="90" spans="1:21" ht="21" customHeight="1">
      <c r="A90" s="126"/>
      <c r="B90" s="686"/>
      <c r="C90" s="686"/>
      <c r="D90" s="686"/>
      <c r="E90" s="686"/>
      <c r="F90" s="686"/>
      <c r="G90" s="680"/>
      <c r="H90" s="680"/>
      <c r="I90" s="680"/>
      <c r="J90" s="680"/>
      <c r="K90" s="691"/>
      <c r="L90" s="691"/>
      <c r="M90" s="759" t="s">
        <v>87</v>
      </c>
      <c r="N90" s="687"/>
      <c r="O90" s="756"/>
      <c r="P90" s="756"/>
      <c r="Q90" s="756"/>
      <c r="R90" s="757"/>
      <c r="S90" s="116"/>
      <c r="T90" s="116"/>
      <c r="U90" s="116"/>
    </row>
    <row r="91" spans="2:18" ht="19.5" customHeight="1" thickBot="1">
      <c r="B91" s="204"/>
      <c r="C91" s="204"/>
      <c r="D91" s="204"/>
      <c r="E91" s="204"/>
      <c r="F91" s="204"/>
      <c r="G91" s="204"/>
      <c r="H91" s="680"/>
      <c r="I91" s="680"/>
      <c r="J91" s="680"/>
      <c r="K91" s="691"/>
      <c r="L91" s="691"/>
      <c r="M91" s="760" t="s">
        <v>88</v>
      </c>
      <c r="N91" s="692"/>
      <c r="O91" s="761"/>
      <c r="P91" s="761"/>
      <c r="Q91" s="761"/>
      <c r="R91" s="762"/>
    </row>
    <row r="92" spans="13:18" ht="21.75" customHeight="1" hidden="1">
      <c r="M92" s="559"/>
      <c r="N92" s="559"/>
      <c r="O92" s="559"/>
      <c r="P92" s="559"/>
      <c r="Q92" s="559"/>
      <c r="R92" s="559"/>
    </row>
    <row r="93" spans="13:18" ht="15" hidden="1">
      <c r="M93" s="559"/>
      <c r="N93" s="559"/>
      <c r="O93" s="559"/>
      <c r="P93" s="559"/>
      <c r="Q93" s="559"/>
      <c r="R93" s="559"/>
    </row>
  </sheetData>
  <sheetProtection sheet="1" selectLockedCells="1"/>
  <protectedRanges>
    <protectedRange sqref="G46" name="Range1"/>
  </protectedRanges>
  <conditionalFormatting sqref="G48:O48">
    <cfRule type="containsText" priority="2" dxfId="0" operator="containsText" text="ERROR">
      <formula>NOT(ISERROR(SEARCH("ERROR",G48)))</formula>
    </cfRule>
  </conditionalFormatting>
  <conditionalFormatting sqref="G48:O48">
    <cfRule type="containsText" priority="1" dxfId="0" operator="containsText" text="ERROR">
      <formula>NOT(ISERROR(SEARCH("ERROR",G48)))</formula>
    </cfRule>
  </conditionalFormatting>
  <dataValidations count="2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</dataValidations>
  <printOptions horizontalCentered="1"/>
  <pageMargins left="0.5" right="0.5" top="0.75" bottom="0.75" header="0.5" footer="0.5"/>
  <pageSetup fitToHeight="2" fitToWidth="0" horizontalDpi="600" verticalDpi="600" orientation="landscape" scale="42" r:id="rId1"/>
  <headerFooter alignWithMargins="0">
    <oddHeader>&amp;R&amp;"Arial,Bold"&amp;12Enclosure 3</oddHeader>
    <oddFooter>&amp;LUpdated: 02/10/17</oddFooter>
  </headerFooter>
  <rowBreaks count="1" manualBreakCount="1">
    <brk id="5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93" zoomScalePageLayoutView="60" workbookViewId="0" topLeftCell="A1">
      <selection activeCell="D16" sqref="D16"/>
    </sheetView>
  </sheetViews>
  <sheetFormatPr defaultColWidth="0" defaultRowHeight="12.75" zeroHeight="1"/>
  <cols>
    <col min="1" max="1" width="9.421875" style="97" customWidth="1"/>
    <col min="2" max="2" width="20.421875" style="97" customWidth="1"/>
    <col min="3" max="3" width="11.7109375" style="117" customWidth="1"/>
    <col min="4" max="4" width="17.00390625" style="97" customWidth="1"/>
    <col min="5" max="5" width="61.57421875" style="97" customWidth="1"/>
    <col min="6" max="7" width="12.57421875" style="97" hidden="1" customWidth="1"/>
    <col min="8" max="16384" width="0" style="97" hidden="1" customWidth="1"/>
  </cols>
  <sheetData>
    <row r="1" spans="1:5" ht="19.5" customHeight="1">
      <c r="A1" s="382" t="s">
        <v>203</v>
      </c>
      <c r="B1" s="262"/>
      <c r="C1" s="262"/>
      <c r="D1" s="262"/>
      <c r="E1" s="206"/>
    </row>
    <row r="2" spans="1:5" ht="19.5" customHeight="1">
      <c r="A2" s="403" t="s">
        <v>204</v>
      </c>
      <c r="B2" s="477"/>
      <c r="C2" s="404"/>
      <c r="D2" s="404"/>
      <c r="E2" s="209"/>
    </row>
    <row r="3" spans="1:5" ht="19.5" customHeight="1" thickBot="1">
      <c r="A3" s="478" t="s">
        <v>205</v>
      </c>
      <c r="B3" s="479"/>
      <c r="C3" s="480"/>
      <c r="D3" s="480"/>
      <c r="E3" s="481"/>
    </row>
    <row r="4" spans="1:6" ht="19.5" customHeight="1" thickBot="1">
      <c r="A4" s="482" t="s">
        <v>8</v>
      </c>
      <c r="B4" s="483" t="str">
        <f>'CSS '!B4</f>
        <v>Los Angeles</v>
      </c>
      <c r="C4" s="454"/>
      <c r="D4" s="484" t="s">
        <v>9</v>
      </c>
      <c r="E4" s="485">
        <f>'CSS '!H3</f>
        <v>0</v>
      </c>
      <c r="F4" s="115"/>
    </row>
    <row r="5" spans="1:5" ht="39.75" customHeight="1" thickBot="1">
      <c r="A5" s="486" t="s">
        <v>221</v>
      </c>
      <c r="B5" s="487"/>
      <c r="C5" s="488" t="s">
        <v>83</v>
      </c>
      <c r="D5" s="489" t="s">
        <v>84</v>
      </c>
      <c r="E5" s="490" t="s">
        <v>320</v>
      </c>
    </row>
    <row r="6" spans="1:7" ht="34.5" customHeight="1">
      <c r="A6" s="459"/>
      <c r="B6" s="460"/>
      <c r="C6" s="461"/>
      <c r="D6" s="462"/>
      <c r="E6" s="463"/>
      <c r="G6" s="131"/>
    </row>
    <row r="7" spans="1:5" ht="31.5" customHeight="1">
      <c r="A7" s="464"/>
      <c r="B7" s="460"/>
      <c r="C7" s="461"/>
      <c r="D7" s="465"/>
      <c r="E7" s="466"/>
    </row>
    <row r="8" spans="1:5" ht="29.25" customHeight="1">
      <c r="A8" s="467"/>
      <c r="B8" s="468"/>
      <c r="C8" s="461"/>
      <c r="D8" s="462"/>
      <c r="E8" s="466"/>
    </row>
    <row r="9" spans="1:5" ht="33" customHeight="1">
      <c r="A9" s="467"/>
      <c r="B9" s="468"/>
      <c r="C9" s="461"/>
      <c r="D9" s="462"/>
      <c r="E9" s="466"/>
    </row>
    <row r="10" spans="1:5" ht="35.25" customHeight="1">
      <c r="A10" s="467"/>
      <c r="B10" s="468"/>
      <c r="C10" s="461"/>
      <c r="D10" s="462"/>
      <c r="E10" s="466"/>
    </row>
    <row r="11" spans="1:5" ht="28.5" customHeight="1">
      <c r="A11" s="467"/>
      <c r="B11" s="468"/>
      <c r="C11" s="461"/>
      <c r="D11" s="462"/>
      <c r="E11" s="466"/>
    </row>
    <row r="12" spans="1:5" ht="30" customHeight="1">
      <c r="A12" s="467"/>
      <c r="B12" s="468"/>
      <c r="C12" s="461"/>
      <c r="D12" s="462"/>
      <c r="E12" s="466"/>
    </row>
    <row r="13" spans="1:5" ht="31.5" customHeight="1">
      <c r="A13" s="467"/>
      <c r="B13" s="468"/>
      <c r="C13" s="461"/>
      <c r="D13" s="462"/>
      <c r="E13" s="466"/>
    </row>
    <row r="14" spans="1:5" ht="36" customHeight="1">
      <c r="A14" s="469"/>
      <c r="B14" s="470"/>
      <c r="C14" s="471"/>
      <c r="D14" s="462"/>
      <c r="E14" s="466"/>
    </row>
    <row r="15" spans="1:5" ht="34.5" customHeight="1">
      <c r="A15" s="467"/>
      <c r="B15" s="468"/>
      <c r="C15" s="461"/>
      <c r="D15" s="462"/>
      <c r="E15" s="466"/>
    </row>
    <row r="16" spans="1:5" ht="39" customHeight="1" thickBot="1">
      <c r="A16" s="472"/>
      <c r="B16" s="473"/>
      <c r="C16" s="474"/>
      <c r="D16" s="475"/>
      <c r="E16" s="476"/>
    </row>
    <row r="17" spans="1:5" ht="19.5" customHeight="1" thickBot="1" thickTop="1">
      <c r="A17" s="491" t="s">
        <v>77</v>
      </c>
      <c r="B17" s="492"/>
      <c r="C17" s="493"/>
      <c r="D17" s="494">
        <f>SUM(D6:D16)</f>
        <v>0</v>
      </c>
      <c r="E17" s="495"/>
    </row>
    <row r="18" spans="1:5" ht="18" customHeight="1">
      <c r="A18" s="499"/>
      <c r="B18" s="499"/>
      <c r="C18" s="499"/>
      <c r="D18" s="499"/>
      <c r="E18" s="204"/>
    </row>
    <row r="19" spans="1:5" s="132" customFormat="1" ht="19.5" customHeight="1">
      <c r="A19" s="496" t="s">
        <v>201</v>
      </c>
      <c r="B19" s="496"/>
      <c r="C19" s="496"/>
      <c r="D19" s="496"/>
      <c r="E19" s="497"/>
    </row>
    <row r="20" spans="1:5" s="132" customFormat="1" ht="19.5" customHeight="1">
      <c r="A20" s="497" t="s">
        <v>202</v>
      </c>
      <c r="B20" s="497"/>
      <c r="C20" s="498"/>
      <c r="D20" s="497"/>
      <c r="E20" s="497"/>
    </row>
  </sheetData>
  <sheetProtection sheet="1" selectLockedCells="1"/>
  <printOptions horizontalCentered="1"/>
  <pageMargins left="0.7" right="0.7" top="0.75" bottom="0.75" header="0.3" footer="0.3"/>
  <pageSetup fitToHeight="1" fitToWidth="1" horizontalDpi="600" verticalDpi="600" orientation="portrait" scale="74" r:id="rId1"/>
  <headerFooter alignWithMargins="0">
    <oddHeader>&amp;R&amp;"Arial,Bold"&amp;12Enclosure 3</oddHeader>
    <oddFooter>&amp;LUpdated: 02/10/17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90"/>
  <sheetViews>
    <sheetView zoomScale="80" zoomScaleNormal="80" zoomScalePageLayoutView="0" workbookViewId="0" topLeftCell="D1">
      <selection activeCell="G84" sqref="G84"/>
    </sheetView>
  </sheetViews>
  <sheetFormatPr defaultColWidth="0" defaultRowHeight="12.75" zeroHeight="1"/>
  <cols>
    <col min="1" max="1" width="3.421875" style="154" customWidth="1"/>
    <col min="2" max="5" width="3.57421875" style="154" customWidth="1"/>
    <col min="6" max="6" width="43.421875" style="154" customWidth="1"/>
    <col min="7" max="10" width="14.57421875" style="154" customWidth="1"/>
    <col min="11" max="11" width="15.28125" style="154" customWidth="1"/>
    <col min="12" max="14" width="14.57421875" style="154" customWidth="1"/>
    <col min="15" max="15" width="19.57421875" style="154" customWidth="1"/>
    <col min="16" max="17" width="14.57421875" style="154" customWidth="1"/>
    <col min="18" max="18" width="13.00390625" style="153" hidden="1" customWidth="1"/>
    <col min="19" max="120" width="0" style="153" hidden="1" customWidth="1"/>
    <col min="121" max="16384" width="0" style="154" hidden="1" customWidth="1"/>
  </cols>
  <sheetData>
    <row r="1" spans="1:17" ht="15.75">
      <c r="A1" s="896" t="s">
        <v>281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  <c r="O1" s="896"/>
      <c r="P1" s="896"/>
      <c r="Q1" s="896"/>
    </row>
    <row r="2" spans="1:17" ht="15.75">
      <c r="A2" s="896" t="s">
        <v>282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</row>
    <row r="3" spans="1:17" ht="15.75">
      <c r="A3" s="640" t="s">
        <v>107</v>
      </c>
      <c r="B3" s="641"/>
      <c r="C3" s="642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20" s="156" customFormat="1" ht="15.75">
      <c r="A4" s="101"/>
      <c r="B4" s="102"/>
      <c r="C4" s="102"/>
      <c r="D4" s="102"/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</row>
    <row r="5" spans="1:17" ht="15">
      <c r="A5" s="176" t="s">
        <v>106</v>
      </c>
      <c r="B5" s="643"/>
      <c r="C5" s="643"/>
      <c r="D5" s="897" t="s">
        <v>227</v>
      </c>
      <c r="E5" s="897"/>
      <c r="F5" s="897"/>
      <c r="G5" s="97"/>
      <c r="H5" s="97"/>
      <c r="I5" s="97"/>
      <c r="J5" s="97"/>
      <c r="K5" s="105"/>
      <c r="L5" s="97"/>
      <c r="M5" s="97"/>
      <c r="N5" s="97"/>
      <c r="O5" s="97"/>
      <c r="P5" s="157" t="s">
        <v>73</v>
      </c>
      <c r="Q5" s="157">
        <v>43030</v>
      </c>
    </row>
    <row r="6" spans="1:17" ht="15" customHeight="1">
      <c r="A6" s="898"/>
      <c r="B6" s="898"/>
      <c r="C6" s="898"/>
      <c r="D6" s="898"/>
      <c r="E6" s="898"/>
      <c r="F6" s="898"/>
      <c r="G6" s="107"/>
      <c r="H6" s="107"/>
      <c r="I6" s="107"/>
      <c r="J6" s="107"/>
      <c r="K6" s="107"/>
      <c r="L6" s="107"/>
      <c r="M6" s="107"/>
      <c r="N6" s="108"/>
      <c r="O6" s="108"/>
      <c r="P6" s="109"/>
      <c r="Q6" s="109"/>
    </row>
    <row r="7" spans="1:17" ht="31.5" customHeight="1">
      <c r="A7" s="899" t="s">
        <v>283</v>
      </c>
      <c r="B7" s="900"/>
      <c r="C7" s="900"/>
      <c r="D7" s="900"/>
      <c r="E7" s="900"/>
      <c r="F7" s="901"/>
      <c r="G7" s="158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15" customHeight="1">
      <c r="A8" s="886"/>
      <c r="B8" s="886"/>
      <c r="C8" s="886"/>
      <c r="D8" s="886"/>
      <c r="E8" s="886"/>
      <c r="F8" s="886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20" s="160" customFormat="1" ht="15" customHeight="1">
      <c r="A9" s="887" t="s">
        <v>284</v>
      </c>
      <c r="B9" s="888"/>
      <c r="C9" s="888"/>
      <c r="D9" s="888"/>
      <c r="E9" s="888"/>
      <c r="F9" s="889"/>
      <c r="G9" s="605" t="s">
        <v>0</v>
      </c>
      <c r="H9" s="605" t="s">
        <v>1</v>
      </c>
      <c r="I9" s="605" t="s">
        <v>7</v>
      </c>
      <c r="J9" s="605" t="s">
        <v>2</v>
      </c>
      <c r="K9" s="605" t="s">
        <v>3</v>
      </c>
      <c r="L9" s="605" t="s">
        <v>4</v>
      </c>
      <c r="M9" s="605" t="s">
        <v>5</v>
      </c>
      <c r="N9" s="605" t="s">
        <v>6</v>
      </c>
      <c r="O9" s="605" t="s">
        <v>38</v>
      </c>
      <c r="P9" s="605" t="s">
        <v>101</v>
      </c>
      <c r="Q9" s="605" t="s">
        <v>56</v>
      </c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</row>
    <row r="10" spans="1:120" s="160" customFormat="1" ht="21" customHeight="1">
      <c r="A10" s="890"/>
      <c r="B10" s="891"/>
      <c r="C10" s="891"/>
      <c r="D10" s="891"/>
      <c r="E10" s="891"/>
      <c r="F10" s="892"/>
      <c r="G10" s="879" t="s">
        <v>285</v>
      </c>
      <c r="H10" s="879" t="s">
        <v>286</v>
      </c>
      <c r="I10" s="879" t="s">
        <v>35</v>
      </c>
      <c r="J10" s="879" t="s">
        <v>287</v>
      </c>
      <c r="K10" s="879" t="s">
        <v>15</v>
      </c>
      <c r="L10" s="879" t="s">
        <v>27</v>
      </c>
      <c r="M10" s="879" t="s">
        <v>28</v>
      </c>
      <c r="N10" s="879" t="s">
        <v>63</v>
      </c>
      <c r="O10" s="884" t="s">
        <v>288</v>
      </c>
      <c r="P10" s="879" t="s">
        <v>49</v>
      </c>
      <c r="Q10" s="879" t="s">
        <v>16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</row>
    <row r="11" spans="1:120" s="163" customFormat="1" ht="54.75" customHeight="1">
      <c r="A11" s="893"/>
      <c r="B11" s="894"/>
      <c r="C11" s="894"/>
      <c r="D11" s="894"/>
      <c r="E11" s="894"/>
      <c r="F11" s="895"/>
      <c r="G11" s="880"/>
      <c r="H11" s="880"/>
      <c r="I11" s="880"/>
      <c r="J11" s="880"/>
      <c r="K11" s="880"/>
      <c r="L11" s="880"/>
      <c r="M11" s="880"/>
      <c r="N11" s="880"/>
      <c r="O11" s="885"/>
      <c r="P11" s="880"/>
      <c r="Q11" s="880"/>
      <c r="R11" s="161"/>
      <c r="S11" s="161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</row>
    <row r="12" spans="1:17" ht="24.75" customHeight="1">
      <c r="A12" s="606">
        <v>1</v>
      </c>
      <c r="B12" s="881" t="s">
        <v>289</v>
      </c>
      <c r="C12" s="882"/>
      <c r="D12" s="882"/>
      <c r="E12" s="882"/>
      <c r="F12" s="88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4.75" customHeight="1">
      <c r="A13" s="608"/>
      <c r="B13" s="609"/>
      <c r="C13" s="171" t="s">
        <v>39</v>
      </c>
      <c r="D13" s="866" t="s">
        <v>61</v>
      </c>
      <c r="E13" s="866"/>
      <c r="F13" s="867"/>
      <c r="G13" s="6"/>
      <c r="H13" s="6"/>
      <c r="I13" s="6"/>
      <c r="J13" s="6"/>
      <c r="K13" s="6"/>
      <c r="L13" s="6"/>
      <c r="M13" s="6"/>
      <c r="N13" s="6"/>
      <c r="O13" s="6"/>
      <c r="P13" s="13">
        <v>160725402</v>
      </c>
      <c r="Q13" s="13">
        <v>160725402</v>
      </c>
    </row>
    <row r="14" spans="1:17" ht="24.75" customHeight="1">
      <c r="A14" s="608"/>
      <c r="B14" s="609"/>
      <c r="C14" s="171" t="s">
        <v>40</v>
      </c>
      <c r="D14" s="866" t="s">
        <v>74</v>
      </c>
      <c r="E14" s="866"/>
      <c r="F14" s="867"/>
      <c r="G14" s="6"/>
      <c r="H14" s="6"/>
      <c r="I14" s="6"/>
      <c r="J14" s="13">
        <v>7139710.8</v>
      </c>
      <c r="K14" s="6"/>
      <c r="L14" s="6"/>
      <c r="M14" s="6"/>
      <c r="N14" s="6"/>
      <c r="O14" s="6"/>
      <c r="P14" s="6"/>
      <c r="Q14" s="13">
        <v>7139710.8</v>
      </c>
    </row>
    <row r="15" spans="1:17" ht="24.75" customHeight="1">
      <c r="A15" s="608"/>
      <c r="B15" s="609"/>
      <c r="C15" s="177" t="s">
        <v>41</v>
      </c>
      <c r="D15" s="866" t="s">
        <v>64</v>
      </c>
      <c r="E15" s="866"/>
      <c r="F15" s="867"/>
      <c r="G15" s="6"/>
      <c r="H15" s="6"/>
      <c r="I15" s="6"/>
      <c r="J15" s="13">
        <v>31370800</v>
      </c>
      <c r="K15" s="13">
        <v>31200308</v>
      </c>
      <c r="L15" s="6"/>
      <c r="M15" s="6"/>
      <c r="N15" s="6"/>
      <c r="O15" s="6"/>
      <c r="P15" s="6"/>
      <c r="Q15" s="13">
        <v>62571108</v>
      </c>
    </row>
    <row r="16" spans="1:120" s="156" customFormat="1" ht="24.75" customHeight="1">
      <c r="A16" s="611"/>
      <c r="B16" s="612"/>
      <c r="C16" s="177" t="s">
        <v>42</v>
      </c>
      <c r="D16" s="861" t="s">
        <v>65</v>
      </c>
      <c r="E16" s="861"/>
      <c r="F16" s="862"/>
      <c r="G16" s="13">
        <v>0</v>
      </c>
      <c r="H16" s="13">
        <v>7212458</v>
      </c>
      <c r="I16" s="13">
        <v>13629032</v>
      </c>
      <c r="J16" s="13"/>
      <c r="K16" s="13">
        <v>31847439</v>
      </c>
      <c r="L16" s="13"/>
      <c r="M16" s="13"/>
      <c r="N16" s="13"/>
      <c r="O16" s="6"/>
      <c r="P16" s="7"/>
      <c r="Q16" s="13">
        <v>52688929</v>
      </c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</row>
    <row r="17" spans="1:120" s="156" customFormat="1" ht="24.75" customHeight="1">
      <c r="A17" s="611"/>
      <c r="B17" s="612"/>
      <c r="C17" s="177" t="s">
        <v>43</v>
      </c>
      <c r="D17" s="859" t="s">
        <v>66</v>
      </c>
      <c r="E17" s="859"/>
      <c r="F17" s="860"/>
      <c r="G17" s="13">
        <v>0</v>
      </c>
      <c r="H17" s="13">
        <v>24116124</v>
      </c>
      <c r="I17" s="13">
        <v>20294900</v>
      </c>
      <c r="J17" s="13"/>
      <c r="K17" s="13">
        <v>0</v>
      </c>
      <c r="L17" s="13"/>
      <c r="M17" s="13"/>
      <c r="N17" s="13"/>
      <c r="O17" s="6"/>
      <c r="P17" s="7"/>
      <c r="Q17" s="13">
        <v>44411024</v>
      </c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</row>
    <row r="18" spans="1:120" s="156" customFormat="1" ht="24.75" customHeight="1">
      <c r="A18" s="611"/>
      <c r="B18" s="612"/>
      <c r="C18" s="177" t="s">
        <v>44</v>
      </c>
      <c r="D18" s="859" t="s">
        <v>67</v>
      </c>
      <c r="E18" s="859"/>
      <c r="F18" s="860"/>
      <c r="G18" s="13">
        <v>0</v>
      </c>
      <c r="H18" s="13"/>
      <c r="I18" s="13">
        <v>14185061</v>
      </c>
      <c r="J18" s="13"/>
      <c r="K18" s="13">
        <v>0</v>
      </c>
      <c r="L18" s="13"/>
      <c r="M18" s="13"/>
      <c r="N18" s="13"/>
      <c r="O18" s="7"/>
      <c r="P18" s="7"/>
      <c r="Q18" s="13">
        <v>14185061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</row>
    <row r="19" spans="1:120" s="156" customFormat="1" ht="24.75" customHeight="1">
      <c r="A19" s="611"/>
      <c r="B19" s="612"/>
      <c r="C19" s="177" t="s">
        <v>45</v>
      </c>
      <c r="D19" s="859" t="s">
        <v>68</v>
      </c>
      <c r="E19" s="859"/>
      <c r="F19" s="860"/>
      <c r="G19" s="13">
        <v>-35622112</v>
      </c>
      <c r="H19" s="13"/>
      <c r="I19" s="13">
        <v>0</v>
      </c>
      <c r="J19" s="13"/>
      <c r="K19" s="13">
        <v>0</v>
      </c>
      <c r="L19" s="13"/>
      <c r="M19" s="13">
        <v>1302522</v>
      </c>
      <c r="N19" s="13"/>
      <c r="O19" s="7"/>
      <c r="P19" s="7"/>
      <c r="Q19" s="13">
        <v>-34319590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</row>
    <row r="20" spans="1:120" s="156" customFormat="1" ht="24.75" customHeight="1">
      <c r="A20" s="611"/>
      <c r="B20" s="612"/>
      <c r="C20" s="177" t="s">
        <v>46</v>
      </c>
      <c r="D20" s="859" t="s">
        <v>78</v>
      </c>
      <c r="E20" s="859"/>
      <c r="F20" s="860"/>
      <c r="G20" s="13">
        <v>0</v>
      </c>
      <c r="H20" s="13">
        <v>20012571.400000006</v>
      </c>
      <c r="I20" s="13">
        <v>14154246.000000002</v>
      </c>
      <c r="J20" s="13"/>
      <c r="K20" s="13">
        <v>0</v>
      </c>
      <c r="L20" s="7"/>
      <c r="M20" s="7"/>
      <c r="N20" s="7"/>
      <c r="O20" s="7"/>
      <c r="P20" s="7"/>
      <c r="Q20" s="13">
        <v>34166817.400000006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</row>
    <row r="21" spans="1:120" s="156" customFormat="1" ht="24.75" customHeight="1">
      <c r="A21" s="611"/>
      <c r="B21" s="612"/>
      <c r="C21" s="177" t="s">
        <v>47</v>
      </c>
      <c r="D21" s="859" t="s">
        <v>94</v>
      </c>
      <c r="E21" s="859"/>
      <c r="F21" s="860"/>
      <c r="G21" s="13">
        <v>110859065.4</v>
      </c>
      <c r="H21" s="13">
        <v>67074265.7</v>
      </c>
      <c r="I21" s="13">
        <v>17651123</v>
      </c>
      <c r="J21" s="13"/>
      <c r="K21" s="13">
        <v>0</v>
      </c>
      <c r="L21" s="7"/>
      <c r="M21" s="7"/>
      <c r="N21" s="7"/>
      <c r="O21" s="7"/>
      <c r="P21" s="7"/>
      <c r="Q21" s="13">
        <v>195584454.10000002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</row>
    <row r="22" spans="1:120" s="156" customFormat="1" ht="24.75" customHeight="1" thickBot="1">
      <c r="A22" s="611"/>
      <c r="B22" s="612"/>
      <c r="C22" s="171" t="s">
        <v>48</v>
      </c>
      <c r="D22" s="859" t="s">
        <v>290</v>
      </c>
      <c r="E22" s="859"/>
      <c r="F22" s="860"/>
      <c r="G22" s="13">
        <v>3438616.6</v>
      </c>
      <c r="H22" s="13">
        <v>7690328</v>
      </c>
      <c r="I22" s="13">
        <v>2859078</v>
      </c>
      <c r="J22" s="13">
        <v>1628740.6</v>
      </c>
      <c r="K22" s="13">
        <v>3836469.5</v>
      </c>
      <c r="L22" s="13"/>
      <c r="M22" s="13">
        <v>86813</v>
      </c>
      <c r="N22" s="13"/>
      <c r="O22" s="8"/>
      <c r="P22" s="8"/>
      <c r="Q22" s="9">
        <v>19540045.7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</row>
    <row r="23" spans="1:17" ht="24.75" customHeight="1" thickBot="1">
      <c r="A23" s="608"/>
      <c r="B23" s="614" t="s">
        <v>57</v>
      </c>
      <c r="C23" s="868" t="s">
        <v>77</v>
      </c>
      <c r="D23" s="868"/>
      <c r="E23" s="868"/>
      <c r="F23" s="868"/>
      <c r="G23" s="615">
        <v>78675570</v>
      </c>
      <c r="H23" s="615">
        <v>126105747.10000001</v>
      </c>
      <c r="I23" s="615">
        <v>82773440</v>
      </c>
      <c r="J23" s="615">
        <v>40139251.4</v>
      </c>
      <c r="K23" s="615">
        <v>66884216.5</v>
      </c>
      <c r="L23" s="615">
        <v>0</v>
      </c>
      <c r="M23" s="615">
        <v>1389335</v>
      </c>
      <c r="N23" s="615">
        <v>0</v>
      </c>
      <c r="O23" s="615">
        <v>0</v>
      </c>
      <c r="P23" s="615">
        <v>160725402</v>
      </c>
      <c r="Q23" s="615">
        <v>556692962</v>
      </c>
    </row>
    <row r="24" spans="1:18" ht="24.75" customHeight="1">
      <c r="A24" s="606">
        <v>2</v>
      </c>
      <c r="B24" s="863" t="s">
        <v>291</v>
      </c>
      <c r="C24" s="864"/>
      <c r="D24" s="864"/>
      <c r="E24" s="864"/>
      <c r="F24" s="86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55"/>
    </row>
    <row r="25" spans="1:17" ht="24.75" customHeight="1">
      <c r="A25" s="608"/>
      <c r="B25" s="614"/>
      <c r="C25" s="616" t="s">
        <v>39</v>
      </c>
      <c r="D25" s="616" t="s">
        <v>80</v>
      </c>
      <c r="E25" s="616"/>
      <c r="F25" s="399"/>
      <c r="G25" s="13"/>
      <c r="H25" s="13"/>
      <c r="I25" s="7"/>
      <c r="J25" s="7"/>
      <c r="K25" s="7"/>
      <c r="L25" s="7"/>
      <c r="M25" s="7"/>
      <c r="N25" s="7"/>
      <c r="O25" s="7"/>
      <c r="P25" s="13">
        <v>0</v>
      </c>
      <c r="Q25" s="13">
        <v>0</v>
      </c>
    </row>
    <row r="26" spans="1:17" ht="24.75" customHeight="1">
      <c r="A26" s="608"/>
      <c r="B26" s="614"/>
      <c r="C26" s="616" t="s">
        <v>40</v>
      </c>
      <c r="D26" s="616" t="s">
        <v>292</v>
      </c>
      <c r="E26" s="616"/>
      <c r="F26" s="399"/>
      <c r="G26" s="13">
        <v>375554308</v>
      </c>
      <c r="H26" s="13">
        <f>93888577+0.3</f>
        <v>93888577.3</v>
      </c>
      <c r="I26" s="13">
        <f>24707520+0.3</f>
        <v>24707520.3</v>
      </c>
      <c r="J26" s="7"/>
      <c r="K26" s="7"/>
      <c r="L26" s="7"/>
      <c r="M26" s="13"/>
      <c r="N26" s="7"/>
      <c r="O26" s="13"/>
      <c r="P26" s="7"/>
      <c r="Q26" s="13">
        <v>494150405.6</v>
      </c>
    </row>
    <row r="27" spans="1:17" ht="24.75" customHeight="1" thickBot="1">
      <c r="A27" s="608"/>
      <c r="B27" s="614"/>
      <c r="C27" s="171" t="s">
        <v>41</v>
      </c>
      <c r="D27" s="171" t="s">
        <v>293</v>
      </c>
      <c r="E27" s="171"/>
      <c r="F27" s="617"/>
      <c r="G27" s="618">
        <v>2655326</v>
      </c>
      <c r="H27" s="618">
        <v>1102898</v>
      </c>
      <c r="I27" s="618">
        <v>628310</v>
      </c>
      <c r="J27" s="618">
        <v>234645</v>
      </c>
      <c r="K27" s="619">
        <v>390990</v>
      </c>
      <c r="L27" s="619"/>
      <c r="M27" s="618">
        <v>8122</v>
      </c>
      <c r="N27" s="619"/>
      <c r="O27" s="9"/>
      <c r="P27" s="9"/>
      <c r="Q27" s="9">
        <v>5020291</v>
      </c>
    </row>
    <row r="28" spans="1:20" ht="24.75" customHeight="1" thickBot="1">
      <c r="A28" s="620"/>
      <c r="B28" s="621" t="s">
        <v>42</v>
      </c>
      <c r="C28" s="872" t="s">
        <v>77</v>
      </c>
      <c r="D28" s="872"/>
      <c r="E28" s="872"/>
      <c r="F28" s="872"/>
      <c r="G28" s="615">
        <v>378209634</v>
      </c>
      <c r="H28" s="615">
        <v>94991475.3</v>
      </c>
      <c r="I28" s="615">
        <v>25335830.3</v>
      </c>
      <c r="J28" s="615">
        <v>234645</v>
      </c>
      <c r="K28" s="615">
        <v>390990</v>
      </c>
      <c r="L28" s="615">
        <v>0</v>
      </c>
      <c r="M28" s="615">
        <v>8122</v>
      </c>
      <c r="N28" s="615">
        <v>0</v>
      </c>
      <c r="O28" s="615">
        <v>0</v>
      </c>
      <c r="P28" s="615">
        <v>0</v>
      </c>
      <c r="Q28" s="615">
        <v>499170696.6</v>
      </c>
      <c r="T28" s="164"/>
    </row>
    <row r="29" spans="1:17" ht="24.75" customHeight="1">
      <c r="A29" s="606">
        <v>3</v>
      </c>
      <c r="B29" s="863" t="s">
        <v>294</v>
      </c>
      <c r="C29" s="864"/>
      <c r="D29" s="864"/>
      <c r="E29" s="864"/>
      <c r="F29" s="865"/>
      <c r="G29" s="10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4.75" customHeight="1">
      <c r="A30" s="623"/>
      <c r="B30" s="624" t="s">
        <v>98</v>
      </c>
      <c r="C30" s="866" t="s">
        <v>96</v>
      </c>
      <c r="D30" s="866"/>
      <c r="E30" s="866"/>
      <c r="F30" s="867"/>
      <c r="G30" s="10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24.75" customHeight="1">
      <c r="A31" s="608"/>
      <c r="B31" s="624"/>
      <c r="C31" s="273" t="s">
        <v>39</v>
      </c>
      <c r="D31" s="877" t="s">
        <v>75</v>
      </c>
      <c r="E31" s="877"/>
      <c r="F31" s="878"/>
      <c r="G31" s="11"/>
      <c r="H31" s="7"/>
      <c r="I31" s="7"/>
      <c r="J31" s="16">
        <v>4768901</v>
      </c>
      <c r="K31" s="7"/>
      <c r="L31" s="7"/>
      <c r="M31" s="7"/>
      <c r="N31" s="7"/>
      <c r="O31" s="7"/>
      <c r="P31" s="7"/>
      <c r="Q31" s="13">
        <v>4768901</v>
      </c>
    </row>
    <row r="32" spans="1:17" ht="24.75" customHeight="1">
      <c r="A32" s="608"/>
      <c r="B32" s="624"/>
      <c r="C32" s="273" t="s">
        <v>40</v>
      </c>
      <c r="D32" s="877" t="s">
        <v>69</v>
      </c>
      <c r="E32" s="877"/>
      <c r="F32" s="878"/>
      <c r="G32" s="11"/>
      <c r="H32" s="7"/>
      <c r="I32" s="7"/>
      <c r="J32" s="16"/>
      <c r="K32" s="16">
        <v>31200308</v>
      </c>
      <c r="L32" s="7"/>
      <c r="M32" s="7"/>
      <c r="N32" s="7"/>
      <c r="O32" s="7"/>
      <c r="P32" s="7"/>
      <c r="Q32" s="13">
        <v>31200308</v>
      </c>
    </row>
    <row r="33" spans="1:17" ht="24.75" customHeight="1">
      <c r="A33" s="608"/>
      <c r="B33" s="624"/>
      <c r="C33" s="273" t="s">
        <v>41</v>
      </c>
      <c r="D33" s="866" t="s">
        <v>70</v>
      </c>
      <c r="E33" s="866"/>
      <c r="F33" s="867"/>
      <c r="G33" s="11"/>
      <c r="H33" s="7"/>
      <c r="I33" s="7"/>
      <c r="J33" s="16"/>
      <c r="K33" s="13">
        <v>2450556</v>
      </c>
      <c r="L33" s="7"/>
      <c r="M33" s="13"/>
      <c r="N33" s="7"/>
      <c r="O33" s="7"/>
      <c r="P33" s="7"/>
      <c r="Q33" s="13">
        <v>2450556</v>
      </c>
    </row>
    <row r="34" spans="1:17" ht="24.75" customHeight="1">
      <c r="A34" s="608"/>
      <c r="B34" s="624"/>
      <c r="C34" s="273" t="s">
        <v>42</v>
      </c>
      <c r="D34" s="866" t="s">
        <v>71</v>
      </c>
      <c r="E34" s="866"/>
      <c r="F34" s="867"/>
      <c r="G34" s="11"/>
      <c r="H34" s="7"/>
      <c r="I34" s="7"/>
      <c r="J34" s="16"/>
      <c r="K34" s="93"/>
      <c r="L34" s="7"/>
      <c r="M34" s="13"/>
      <c r="N34" s="7"/>
      <c r="O34" s="7"/>
      <c r="P34" s="7"/>
      <c r="Q34" s="13">
        <v>0</v>
      </c>
    </row>
    <row r="35" spans="1:17" ht="24.75" customHeight="1">
      <c r="A35" s="608"/>
      <c r="B35" s="624"/>
      <c r="C35" s="273" t="s">
        <v>43</v>
      </c>
      <c r="D35" s="866" t="s">
        <v>72</v>
      </c>
      <c r="E35" s="866"/>
      <c r="F35" s="867"/>
      <c r="G35" s="165"/>
      <c r="H35" s="166"/>
      <c r="I35" s="7"/>
      <c r="J35" s="16"/>
      <c r="K35" s="13"/>
      <c r="L35" s="166"/>
      <c r="M35" s="13"/>
      <c r="N35" s="7"/>
      <c r="O35" s="7"/>
      <c r="P35" s="7"/>
      <c r="Q35" s="13">
        <v>0</v>
      </c>
    </row>
    <row r="36" spans="1:17" ht="24.75" customHeight="1">
      <c r="A36" s="608"/>
      <c r="B36" s="624"/>
      <c r="C36" s="273" t="s">
        <v>44</v>
      </c>
      <c r="D36" s="866" t="s">
        <v>82</v>
      </c>
      <c r="E36" s="866"/>
      <c r="F36" s="867"/>
      <c r="G36" s="14"/>
      <c r="H36" s="14">
        <v>0</v>
      </c>
      <c r="I36" s="14"/>
      <c r="J36" s="16"/>
      <c r="K36" s="13"/>
      <c r="L36" s="13"/>
      <c r="M36" s="13"/>
      <c r="N36" s="13"/>
      <c r="O36" s="7"/>
      <c r="P36" s="7"/>
      <c r="Q36" s="13">
        <v>0</v>
      </c>
    </row>
    <row r="37" spans="1:17" ht="24.75" customHeight="1">
      <c r="A37" s="608"/>
      <c r="B37" s="624"/>
      <c r="C37" s="273" t="s">
        <v>45</v>
      </c>
      <c r="D37" s="866" t="s">
        <v>79</v>
      </c>
      <c r="E37" s="866"/>
      <c r="F37" s="867"/>
      <c r="G37" s="14">
        <v>0</v>
      </c>
      <c r="H37" s="14">
        <v>20012571</v>
      </c>
      <c r="I37" s="14">
        <v>14154246.000000002</v>
      </c>
      <c r="J37" s="16"/>
      <c r="K37" s="16"/>
      <c r="L37" s="7"/>
      <c r="M37" s="7"/>
      <c r="N37" s="7"/>
      <c r="O37" s="7"/>
      <c r="P37" s="7"/>
      <c r="Q37" s="13">
        <v>34166817</v>
      </c>
    </row>
    <row r="38" spans="1:17" ht="24.75" customHeight="1">
      <c r="A38" s="608"/>
      <c r="B38" s="624"/>
      <c r="C38" s="273" t="s">
        <v>46</v>
      </c>
      <c r="D38" s="866" t="s">
        <v>93</v>
      </c>
      <c r="E38" s="866"/>
      <c r="F38" s="867"/>
      <c r="G38" s="13">
        <f>110859065.4</f>
        <v>110859065.4</v>
      </c>
      <c r="H38" s="14">
        <v>20380486</v>
      </c>
      <c r="I38" s="14">
        <v>6148508</v>
      </c>
      <c r="J38" s="16"/>
      <c r="K38" s="16"/>
      <c r="L38" s="7"/>
      <c r="M38" s="7"/>
      <c r="N38" s="7"/>
      <c r="O38" s="11"/>
      <c r="P38" s="7"/>
      <c r="Q38" s="13">
        <v>137388059.4</v>
      </c>
    </row>
    <row r="39" spans="1:17" ht="24.75" customHeight="1" thickBot="1">
      <c r="A39" s="608"/>
      <c r="B39" s="624"/>
      <c r="C39" s="273" t="s">
        <v>47</v>
      </c>
      <c r="D39" s="866" t="s">
        <v>115</v>
      </c>
      <c r="E39" s="866"/>
      <c r="F39" s="867"/>
      <c r="G39" s="15">
        <v>106881086.6</v>
      </c>
      <c r="H39" s="15">
        <v>0</v>
      </c>
      <c r="I39" s="15"/>
      <c r="J39" s="23"/>
      <c r="K39" s="23"/>
      <c r="L39" s="12"/>
      <c r="M39" s="9"/>
      <c r="N39" s="12"/>
      <c r="O39" s="15"/>
      <c r="P39" s="12"/>
      <c r="Q39" s="9">
        <v>106881086.6</v>
      </c>
    </row>
    <row r="40" spans="1:18" ht="24.75" customHeight="1" thickBot="1">
      <c r="A40" s="614"/>
      <c r="B40" s="874" t="s">
        <v>295</v>
      </c>
      <c r="C40" s="875"/>
      <c r="D40" s="875"/>
      <c r="E40" s="875"/>
      <c r="F40" s="876"/>
      <c r="G40" s="625">
        <v>217740152</v>
      </c>
      <c r="H40" s="625">
        <v>40393057</v>
      </c>
      <c r="I40" s="625">
        <v>20302754</v>
      </c>
      <c r="J40" s="625">
        <v>4768901</v>
      </c>
      <c r="K40" s="625">
        <v>33650864</v>
      </c>
      <c r="L40" s="626">
        <v>0</v>
      </c>
      <c r="M40" s="167">
        <f>M33+M34+M36+M35+M39</f>
        <v>0</v>
      </c>
      <c r="N40" s="626">
        <v>0</v>
      </c>
      <c r="O40" s="167">
        <f>O39</f>
        <v>0</v>
      </c>
      <c r="P40" s="168"/>
      <c r="Q40" s="627">
        <v>316855728</v>
      </c>
      <c r="R40" s="164"/>
    </row>
    <row r="41" spans="1:17" ht="24.75" customHeight="1">
      <c r="A41" s="608"/>
      <c r="B41" s="624"/>
      <c r="C41" s="273" t="s">
        <v>48</v>
      </c>
      <c r="D41" s="866" t="s">
        <v>76</v>
      </c>
      <c r="E41" s="866"/>
      <c r="F41" s="867"/>
      <c r="G41" s="628"/>
      <c r="H41" s="629"/>
      <c r="I41" s="630"/>
      <c r="J41" s="631"/>
      <c r="K41" s="630"/>
      <c r="L41" s="630"/>
      <c r="M41" s="630"/>
      <c r="N41" s="630"/>
      <c r="O41" s="630"/>
      <c r="P41" s="169"/>
      <c r="Q41" s="629">
        <v>0</v>
      </c>
    </row>
    <row r="42" spans="1:17" ht="24.75" customHeight="1">
      <c r="A42" s="608"/>
      <c r="B42" s="624" t="s">
        <v>99</v>
      </c>
      <c r="C42" s="866" t="s">
        <v>97</v>
      </c>
      <c r="D42" s="866"/>
      <c r="E42" s="866"/>
      <c r="F42" s="867"/>
      <c r="G42" s="632"/>
      <c r="H42" s="20"/>
      <c r="I42" s="20"/>
      <c r="J42" s="20"/>
      <c r="K42" s="20"/>
      <c r="L42" s="20"/>
      <c r="M42" s="20"/>
      <c r="N42" s="20"/>
      <c r="O42" s="20"/>
      <c r="P42" s="8"/>
      <c r="Q42" s="8"/>
    </row>
    <row r="43" spans="1:17" ht="24.75" customHeight="1">
      <c r="A43" s="608"/>
      <c r="B43" s="633"/>
      <c r="C43" s="273" t="s">
        <v>39</v>
      </c>
      <c r="D43" s="273" t="s">
        <v>90</v>
      </c>
      <c r="E43" s="273"/>
      <c r="F43" s="610"/>
      <c r="G43" s="634"/>
      <c r="H43" s="13"/>
      <c r="I43" s="14"/>
      <c r="J43" s="14"/>
      <c r="K43" s="14"/>
      <c r="L43" s="14"/>
      <c r="M43" s="14"/>
      <c r="N43" s="14"/>
      <c r="O43" s="14"/>
      <c r="P43" s="7"/>
      <c r="Q43" s="13">
        <v>0</v>
      </c>
    </row>
    <row r="44" spans="1:17" ht="24.75" customHeight="1">
      <c r="A44" s="608"/>
      <c r="B44" s="633"/>
      <c r="C44" s="273" t="s">
        <v>40</v>
      </c>
      <c r="D44" s="273" t="s">
        <v>91</v>
      </c>
      <c r="E44" s="273"/>
      <c r="F44" s="610"/>
      <c r="G44" s="634">
        <v>53489778</v>
      </c>
      <c r="H44" s="13">
        <v>88737223</v>
      </c>
      <c r="I44" s="14">
        <v>249751</v>
      </c>
      <c r="J44" s="14"/>
      <c r="K44" s="14"/>
      <c r="L44" s="14"/>
      <c r="M44" s="14"/>
      <c r="N44" s="14"/>
      <c r="O44" s="14"/>
      <c r="P44" s="7"/>
      <c r="Q44" s="13">
        <v>142476752</v>
      </c>
    </row>
    <row r="45" spans="1:17" ht="24.75" customHeight="1">
      <c r="A45" s="608"/>
      <c r="B45" s="633"/>
      <c r="C45" s="273" t="s">
        <v>41</v>
      </c>
      <c r="D45" s="866" t="s">
        <v>89</v>
      </c>
      <c r="E45" s="866"/>
      <c r="F45" s="867"/>
      <c r="G45" s="9">
        <v>256644778</v>
      </c>
      <c r="H45" s="94">
        <v>117537913</v>
      </c>
      <c r="I45" s="14">
        <v>13012189</v>
      </c>
      <c r="J45" s="14"/>
      <c r="K45" s="14">
        <v>655</v>
      </c>
      <c r="L45" s="14"/>
      <c r="M45" s="14"/>
      <c r="N45" s="14"/>
      <c r="O45" s="14"/>
      <c r="P45" s="7"/>
      <c r="Q45" s="13">
        <v>387195535</v>
      </c>
    </row>
    <row r="46" spans="1:17" ht="24.75" customHeight="1" thickBot="1">
      <c r="A46" s="620"/>
      <c r="B46" s="621" t="s">
        <v>42</v>
      </c>
      <c r="C46" s="868" t="s">
        <v>296</v>
      </c>
      <c r="D46" s="868"/>
      <c r="E46" s="868"/>
      <c r="F46" s="869"/>
      <c r="G46" s="635">
        <v>527874708</v>
      </c>
      <c r="H46" s="9">
        <v>246668193</v>
      </c>
      <c r="I46" s="15">
        <v>33564694</v>
      </c>
      <c r="J46" s="9">
        <v>4768901</v>
      </c>
      <c r="K46" s="9">
        <v>33651519</v>
      </c>
      <c r="L46" s="9">
        <v>0</v>
      </c>
      <c r="M46" s="9">
        <v>0</v>
      </c>
      <c r="N46" s="9">
        <v>0</v>
      </c>
      <c r="O46" s="9">
        <v>0</v>
      </c>
      <c r="P46" s="12"/>
      <c r="Q46" s="9">
        <v>846528015</v>
      </c>
    </row>
    <row r="47" spans="1:17" ht="24.75" customHeight="1" thickBot="1">
      <c r="A47" s="620"/>
      <c r="B47" s="621" t="s">
        <v>43</v>
      </c>
      <c r="C47" s="870" t="s">
        <v>62</v>
      </c>
      <c r="D47" s="870"/>
      <c r="E47" s="870"/>
      <c r="F47" s="870"/>
      <c r="G47" s="615">
        <v>527874708</v>
      </c>
      <c r="H47" s="615">
        <v>246668193</v>
      </c>
      <c r="I47" s="615">
        <v>33564694</v>
      </c>
      <c r="J47" s="615">
        <v>4768901</v>
      </c>
      <c r="K47" s="615">
        <v>33651519</v>
      </c>
      <c r="L47" s="615">
        <v>0</v>
      </c>
      <c r="M47" s="615">
        <v>0</v>
      </c>
      <c r="N47" s="615">
        <v>0</v>
      </c>
      <c r="O47" s="615">
        <v>0</v>
      </c>
      <c r="P47" s="170"/>
      <c r="Q47" s="615">
        <v>846528015</v>
      </c>
    </row>
    <row r="48" spans="1:17" s="153" customFormat="1" ht="14.25">
      <c r="A48" s="115"/>
      <c r="B48" s="115"/>
      <c r="C48" s="115"/>
      <c r="D48" s="115"/>
      <c r="E48" s="115"/>
      <c r="F48" s="115"/>
      <c r="G48" s="644"/>
      <c r="H48" s="97"/>
      <c r="I48" s="97"/>
      <c r="J48" s="97"/>
      <c r="K48" s="97"/>
      <c r="L48" s="97"/>
      <c r="M48" s="97"/>
      <c r="N48" s="97"/>
      <c r="O48" s="97"/>
      <c r="P48" s="97"/>
      <c r="Q48" s="97"/>
    </row>
    <row r="49" spans="1:17" s="153" customFormat="1" ht="14.25">
      <c r="A49" s="172" t="s">
        <v>297</v>
      </c>
      <c r="B49" s="171"/>
      <c r="C49" s="171"/>
      <c r="D49" s="171"/>
      <c r="E49" s="171"/>
      <c r="F49" s="171"/>
      <c r="L49" s="97"/>
      <c r="M49" s="97"/>
      <c r="N49" s="97"/>
      <c r="O49" s="97"/>
      <c r="P49" s="97"/>
      <c r="Q49" s="97"/>
    </row>
    <row r="50" spans="1:17" s="153" customFormat="1" ht="14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ht="24.75" customHeight="1">
      <c r="A51" s="607">
        <v>4</v>
      </c>
      <c r="B51" s="871" t="s">
        <v>298</v>
      </c>
      <c r="C51" s="871"/>
      <c r="D51" s="871"/>
      <c r="E51" s="871"/>
      <c r="F51" s="871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1:18" ht="24.75" customHeight="1">
      <c r="A52" s="608"/>
      <c r="B52" s="636"/>
      <c r="C52" s="613" t="s">
        <v>39</v>
      </c>
      <c r="D52" s="861" t="s">
        <v>299</v>
      </c>
      <c r="E52" s="861"/>
      <c r="F52" s="862"/>
      <c r="G52" s="94">
        <v>0</v>
      </c>
      <c r="H52" s="6"/>
      <c r="I52" s="6"/>
      <c r="J52" s="94"/>
      <c r="K52" s="94"/>
      <c r="L52" s="6"/>
      <c r="M52" s="6"/>
      <c r="N52" s="6"/>
      <c r="O52" s="6"/>
      <c r="P52" s="94"/>
      <c r="Q52" s="94">
        <v>0</v>
      </c>
      <c r="R52" s="164"/>
    </row>
    <row r="53" spans="1:18" ht="24.75" customHeight="1">
      <c r="A53" s="608"/>
      <c r="B53" s="636"/>
      <c r="C53" s="613" t="s">
        <v>40</v>
      </c>
      <c r="D53" s="861" t="s">
        <v>95</v>
      </c>
      <c r="E53" s="861"/>
      <c r="F53" s="862"/>
      <c r="G53" s="13">
        <v>0</v>
      </c>
      <c r="H53" s="7"/>
      <c r="I53" s="7"/>
      <c r="J53" s="13"/>
      <c r="K53" s="13"/>
      <c r="L53" s="7"/>
      <c r="M53" s="7"/>
      <c r="N53" s="7"/>
      <c r="O53" s="7"/>
      <c r="P53" s="13"/>
      <c r="Q53" s="13">
        <v>0</v>
      </c>
      <c r="R53" s="164"/>
    </row>
    <row r="54" spans="1:18" ht="24.75" customHeight="1">
      <c r="A54" s="620"/>
      <c r="B54" s="637"/>
      <c r="C54" s="622" t="s">
        <v>41</v>
      </c>
      <c r="D54" s="872" t="s">
        <v>116</v>
      </c>
      <c r="E54" s="872"/>
      <c r="F54" s="873"/>
      <c r="G54" s="13">
        <v>0</v>
      </c>
      <c r="H54" s="174"/>
      <c r="I54" s="174"/>
      <c r="J54" s="13"/>
      <c r="K54" s="13"/>
      <c r="L54" s="174"/>
      <c r="M54" s="174"/>
      <c r="N54" s="174"/>
      <c r="O54" s="174"/>
      <c r="P54" s="638"/>
      <c r="Q54" s="638">
        <v>0</v>
      </c>
      <c r="R54" s="164"/>
    </row>
    <row r="55" spans="1:18" ht="24.75" customHeight="1">
      <c r="A55" s="607">
        <v>5</v>
      </c>
      <c r="B55" s="863" t="s">
        <v>300</v>
      </c>
      <c r="C55" s="864"/>
      <c r="D55" s="864"/>
      <c r="E55" s="864"/>
      <c r="F55" s="865"/>
      <c r="G55" s="22"/>
      <c r="H55" s="5"/>
      <c r="I55" s="5"/>
      <c r="J55" s="5"/>
      <c r="K55" s="5"/>
      <c r="L55" s="5"/>
      <c r="M55" s="5"/>
      <c r="N55" s="5"/>
      <c r="O55" s="5"/>
      <c r="P55" s="5"/>
      <c r="Q55" s="5"/>
      <c r="R55" s="164"/>
    </row>
    <row r="56" spans="1:17" ht="24.75" customHeight="1">
      <c r="A56" s="614"/>
      <c r="B56" s="609"/>
      <c r="C56" s="171" t="s">
        <v>39</v>
      </c>
      <c r="D56" s="866" t="s">
        <v>61</v>
      </c>
      <c r="E56" s="866"/>
      <c r="F56" s="867"/>
      <c r="G56" s="11"/>
      <c r="H56" s="7"/>
      <c r="I56" s="7"/>
      <c r="J56" s="7"/>
      <c r="K56" s="7"/>
      <c r="L56" s="7"/>
      <c r="M56" s="7"/>
      <c r="N56" s="7"/>
      <c r="O56" s="7"/>
      <c r="P56" s="13"/>
      <c r="Q56" s="13">
        <v>0</v>
      </c>
    </row>
    <row r="57" spans="1:17" ht="24.75" customHeight="1">
      <c r="A57" s="614"/>
      <c r="B57" s="609"/>
      <c r="C57" s="177" t="s">
        <v>40</v>
      </c>
      <c r="D57" s="866" t="s">
        <v>74</v>
      </c>
      <c r="E57" s="866"/>
      <c r="F57" s="867"/>
      <c r="G57" s="11"/>
      <c r="H57" s="7"/>
      <c r="I57" s="7"/>
      <c r="J57" s="13"/>
      <c r="K57" s="7"/>
      <c r="L57" s="7"/>
      <c r="M57" s="7"/>
      <c r="N57" s="7"/>
      <c r="O57" s="7"/>
      <c r="P57" s="7"/>
      <c r="Q57" s="13">
        <v>0</v>
      </c>
    </row>
    <row r="58" spans="1:17" ht="24.75" customHeight="1">
      <c r="A58" s="614"/>
      <c r="B58" s="609"/>
      <c r="C58" s="177" t="s">
        <v>41</v>
      </c>
      <c r="D58" s="866" t="s">
        <v>64</v>
      </c>
      <c r="E58" s="866"/>
      <c r="F58" s="867"/>
      <c r="G58" s="11"/>
      <c r="H58" s="7"/>
      <c r="I58" s="7"/>
      <c r="J58" s="13"/>
      <c r="K58" s="16"/>
      <c r="L58" s="7"/>
      <c r="M58" s="7"/>
      <c r="N58" s="7"/>
      <c r="O58" s="7"/>
      <c r="P58" s="7"/>
      <c r="Q58" s="13">
        <v>0</v>
      </c>
    </row>
    <row r="59" spans="1:17" ht="24.75" customHeight="1">
      <c r="A59" s="614"/>
      <c r="B59" s="609"/>
      <c r="C59" s="171" t="s">
        <v>42</v>
      </c>
      <c r="D59" s="866" t="s">
        <v>65</v>
      </c>
      <c r="E59" s="866"/>
      <c r="F59" s="867"/>
      <c r="G59" s="11"/>
      <c r="H59" s="7"/>
      <c r="I59" s="7"/>
      <c r="J59" s="13"/>
      <c r="K59" s="16"/>
      <c r="L59" s="7"/>
      <c r="M59" s="13"/>
      <c r="N59" s="7"/>
      <c r="O59" s="7"/>
      <c r="P59" s="7"/>
      <c r="Q59" s="13">
        <v>0</v>
      </c>
    </row>
    <row r="60" spans="1:17" ht="24.75" customHeight="1">
      <c r="A60" s="614"/>
      <c r="B60" s="609"/>
      <c r="C60" s="171" t="s">
        <v>43</v>
      </c>
      <c r="D60" s="866" t="s">
        <v>66</v>
      </c>
      <c r="E60" s="866"/>
      <c r="F60" s="867"/>
      <c r="G60" s="11"/>
      <c r="H60" s="11"/>
      <c r="I60" s="11"/>
      <c r="J60" s="13"/>
      <c r="K60" s="16"/>
      <c r="L60" s="7"/>
      <c r="M60" s="13"/>
      <c r="N60" s="7"/>
      <c r="O60" s="7"/>
      <c r="P60" s="7"/>
      <c r="Q60" s="13">
        <v>0</v>
      </c>
    </row>
    <row r="61" spans="1:17" ht="24.75" customHeight="1">
      <c r="A61" s="614"/>
      <c r="B61" s="609"/>
      <c r="C61" s="171" t="s">
        <v>44</v>
      </c>
      <c r="D61" s="857" t="s">
        <v>67</v>
      </c>
      <c r="E61" s="857"/>
      <c r="F61" s="858"/>
      <c r="G61" s="11"/>
      <c r="H61" s="11"/>
      <c r="I61" s="11"/>
      <c r="J61" s="13"/>
      <c r="K61" s="16"/>
      <c r="L61" s="7"/>
      <c r="M61" s="13"/>
      <c r="N61" s="7"/>
      <c r="O61" s="7"/>
      <c r="P61" s="7"/>
      <c r="Q61" s="13">
        <v>0</v>
      </c>
    </row>
    <row r="62" spans="1:120" s="175" customFormat="1" ht="24.75" customHeight="1">
      <c r="A62" s="614"/>
      <c r="B62" s="609"/>
      <c r="C62" s="171" t="s">
        <v>45</v>
      </c>
      <c r="D62" s="859" t="s">
        <v>68</v>
      </c>
      <c r="E62" s="859"/>
      <c r="F62" s="860"/>
      <c r="G62" s="14"/>
      <c r="H62" s="14"/>
      <c r="I62" s="14"/>
      <c r="J62" s="13"/>
      <c r="K62" s="16"/>
      <c r="L62" s="11"/>
      <c r="M62" s="14"/>
      <c r="N62" s="11"/>
      <c r="O62" s="12"/>
      <c r="P62" s="12"/>
      <c r="Q62" s="13">
        <v>0</v>
      </c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71"/>
      <c r="CB62" s="171"/>
      <c r="CC62" s="171"/>
      <c r="CD62" s="171"/>
      <c r="CE62" s="171"/>
      <c r="CF62" s="171"/>
      <c r="CG62" s="171"/>
      <c r="CH62" s="171"/>
      <c r="CI62" s="171"/>
      <c r="CJ62" s="171"/>
      <c r="CK62" s="171"/>
      <c r="CL62" s="171"/>
      <c r="CM62" s="171"/>
      <c r="CN62" s="171"/>
      <c r="CO62" s="171"/>
      <c r="CP62" s="171"/>
      <c r="CQ62" s="171"/>
      <c r="CR62" s="171"/>
      <c r="CS62" s="171"/>
      <c r="CT62" s="171"/>
      <c r="CU62" s="171"/>
      <c r="CV62" s="171"/>
      <c r="CW62" s="171"/>
      <c r="CX62" s="171"/>
      <c r="CY62" s="171"/>
      <c r="CZ62" s="171"/>
      <c r="DA62" s="171"/>
      <c r="DB62" s="171"/>
      <c r="DC62" s="171"/>
      <c r="DD62" s="171"/>
      <c r="DE62" s="171"/>
      <c r="DF62" s="171"/>
      <c r="DG62" s="171"/>
      <c r="DH62" s="171"/>
      <c r="DI62" s="171"/>
      <c r="DJ62" s="171"/>
      <c r="DK62" s="171"/>
      <c r="DL62" s="171"/>
      <c r="DM62" s="171"/>
      <c r="DN62" s="171"/>
      <c r="DO62" s="171"/>
      <c r="DP62" s="171"/>
    </row>
    <row r="63" spans="1:120" s="175" customFormat="1" ht="24.75" customHeight="1">
      <c r="A63" s="614"/>
      <c r="B63" s="609"/>
      <c r="C63" s="171" t="s">
        <v>46</v>
      </c>
      <c r="D63" s="859" t="s">
        <v>78</v>
      </c>
      <c r="E63" s="859"/>
      <c r="F63" s="860"/>
      <c r="G63" s="14"/>
      <c r="H63" s="9"/>
      <c r="I63" s="9"/>
      <c r="J63" s="13"/>
      <c r="K63" s="16"/>
      <c r="L63" s="12"/>
      <c r="M63" s="12"/>
      <c r="N63" s="12"/>
      <c r="O63" s="12"/>
      <c r="P63" s="12"/>
      <c r="Q63" s="13">
        <v>0</v>
      </c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/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</row>
    <row r="64" spans="1:120" s="175" customFormat="1" ht="24.75" customHeight="1">
      <c r="A64" s="614"/>
      <c r="B64" s="609"/>
      <c r="C64" s="171" t="s">
        <v>47</v>
      </c>
      <c r="D64" s="859" t="s">
        <v>94</v>
      </c>
      <c r="E64" s="859"/>
      <c r="F64" s="860"/>
      <c r="G64" s="14"/>
      <c r="H64" s="9"/>
      <c r="I64" s="9"/>
      <c r="J64" s="13"/>
      <c r="K64" s="16"/>
      <c r="L64" s="12"/>
      <c r="M64" s="12"/>
      <c r="N64" s="12"/>
      <c r="O64" s="12"/>
      <c r="P64" s="12"/>
      <c r="Q64" s="13">
        <v>0</v>
      </c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  <c r="CC64" s="171"/>
      <c r="CD64" s="171"/>
      <c r="CE64" s="171"/>
      <c r="CF64" s="171"/>
      <c r="CG64" s="171"/>
      <c r="CH64" s="171"/>
      <c r="CI64" s="171"/>
      <c r="CJ64" s="171"/>
      <c r="CK64" s="171"/>
      <c r="CL64" s="171"/>
      <c r="CM64" s="171"/>
      <c r="CN64" s="171"/>
      <c r="CO64" s="171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171"/>
      <c r="DP64" s="171"/>
    </row>
    <row r="65" spans="1:120" s="175" customFormat="1" ht="24.75" customHeight="1">
      <c r="A65" s="614"/>
      <c r="B65" s="609"/>
      <c r="C65" s="171" t="s">
        <v>48</v>
      </c>
      <c r="D65" s="859" t="s">
        <v>117</v>
      </c>
      <c r="E65" s="859"/>
      <c r="F65" s="860"/>
      <c r="G65" s="14"/>
      <c r="H65" s="9"/>
      <c r="I65" s="9"/>
      <c r="J65" s="13"/>
      <c r="K65" s="16"/>
      <c r="L65" s="12"/>
      <c r="M65" s="9"/>
      <c r="N65" s="12"/>
      <c r="O65" s="9"/>
      <c r="P65" s="12"/>
      <c r="Q65" s="13">
        <v>0</v>
      </c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1"/>
      <c r="CJ65" s="171"/>
      <c r="CK65" s="171"/>
      <c r="CL65" s="171"/>
      <c r="CM65" s="171"/>
      <c r="CN65" s="171"/>
      <c r="CO65" s="171"/>
      <c r="CP65" s="171"/>
      <c r="CQ65" s="171"/>
      <c r="CR65" s="171"/>
      <c r="CS65" s="171"/>
      <c r="CT65" s="171"/>
      <c r="CU65" s="171"/>
      <c r="CV65" s="171"/>
      <c r="CW65" s="171"/>
      <c r="CX65" s="171"/>
      <c r="CY65" s="171"/>
      <c r="CZ65" s="171"/>
      <c r="DA65" s="171"/>
      <c r="DB65" s="171"/>
      <c r="DC65" s="171"/>
      <c r="DD65" s="171"/>
      <c r="DE65" s="171"/>
      <c r="DF65" s="171"/>
      <c r="DG65" s="171"/>
      <c r="DH65" s="171"/>
      <c r="DI65" s="171"/>
      <c r="DJ65" s="171"/>
      <c r="DK65" s="171"/>
      <c r="DL65" s="171"/>
      <c r="DM65" s="171"/>
      <c r="DN65" s="171"/>
      <c r="DO65" s="171"/>
      <c r="DP65" s="171"/>
    </row>
    <row r="66" spans="1:17" ht="24.75" customHeight="1" thickBot="1">
      <c r="A66" s="614"/>
      <c r="B66" s="614"/>
      <c r="C66" s="177" t="s">
        <v>57</v>
      </c>
      <c r="D66" s="861" t="s">
        <v>92</v>
      </c>
      <c r="E66" s="861"/>
      <c r="F66" s="862"/>
      <c r="G66" s="15"/>
      <c r="H66" s="9"/>
      <c r="I66" s="9"/>
      <c r="J66" s="13"/>
      <c r="K66" s="16"/>
      <c r="L66" s="9"/>
      <c r="M66" s="9"/>
      <c r="N66" s="9"/>
      <c r="O66" s="9"/>
      <c r="P66" s="12"/>
      <c r="Q66" s="9">
        <v>0</v>
      </c>
    </row>
    <row r="67" spans="1:17" ht="24.75" customHeight="1" thickBot="1">
      <c r="A67" s="621"/>
      <c r="B67" s="614" t="s">
        <v>100</v>
      </c>
      <c r="C67" s="177" t="s">
        <v>77</v>
      </c>
      <c r="D67" s="171"/>
      <c r="E67" s="171"/>
      <c r="F67" s="171"/>
      <c r="G67" s="615">
        <v>0</v>
      </c>
      <c r="H67" s="615">
        <v>0</v>
      </c>
      <c r="I67" s="615">
        <v>0</v>
      </c>
      <c r="J67" s="615">
        <v>0</v>
      </c>
      <c r="K67" s="615">
        <v>0</v>
      </c>
      <c r="L67" s="615">
        <v>0</v>
      </c>
      <c r="M67" s="615">
        <v>0</v>
      </c>
      <c r="N67" s="615">
        <v>0</v>
      </c>
      <c r="O67" s="615">
        <v>0</v>
      </c>
      <c r="P67" s="615">
        <v>0</v>
      </c>
      <c r="Q67" s="615">
        <v>0</v>
      </c>
    </row>
    <row r="68" spans="1:18" ht="24.75" customHeight="1">
      <c r="A68" s="607">
        <v>6</v>
      </c>
      <c r="B68" s="863" t="s">
        <v>301</v>
      </c>
      <c r="C68" s="864"/>
      <c r="D68" s="864"/>
      <c r="E68" s="864"/>
      <c r="F68" s="865"/>
      <c r="G68" s="10"/>
      <c r="H68" s="6"/>
      <c r="I68" s="6"/>
      <c r="J68" s="6"/>
      <c r="K68" s="6"/>
      <c r="L68" s="6"/>
      <c r="M68" s="6"/>
      <c r="N68" s="6"/>
      <c r="O68" s="8"/>
      <c r="P68" s="8"/>
      <c r="Q68" s="6"/>
      <c r="R68" s="164"/>
    </row>
    <row r="69" spans="1:17" ht="24.75" customHeight="1">
      <c r="A69" s="614"/>
      <c r="B69" s="609"/>
      <c r="C69" s="171" t="s">
        <v>39</v>
      </c>
      <c r="D69" s="866" t="s">
        <v>81</v>
      </c>
      <c r="E69" s="866"/>
      <c r="F69" s="867"/>
      <c r="G69" s="11"/>
      <c r="H69" s="7"/>
      <c r="I69" s="7"/>
      <c r="J69" s="7"/>
      <c r="K69" s="7"/>
      <c r="L69" s="7"/>
      <c r="M69" s="7"/>
      <c r="N69" s="7"/>
      <c r="O69" s="12"/>
      <c r="P69" s="638">
        <v>160725402</v>
      </c>
      <c r="Q69" s="13">
        <v>160725402</v>
      </c>
    </row>
    <row r="70" spans="1:17" ht="24.75" customHeight="1">
      <c r="A70" s="614"/>
      <c r="B70" s="609"/>
      <c r="C70" s="177" t="s">
        <v>40</v>
      </c>
      <c r="D70" s="866" t="s">
        <v>74</v>
      </c>
      <c r="E70" s="866"/>
      <c r="F70" s="867"/>
      <c r="G70" s="11"/>
      <c r="H70" s="7"/>
      <c r="I70" s="7"/>
      <c r="J70" s="13">
        <v>2370809.8</v>
      </c>
      <c r="K70" s="7"/>
      <c r="L70" s="7"/>
      <c r="M70" s="7"/>
      <c r="N70" s="7"/>
      <c r="O70" s="7"/>
      <c r="P70" s="7"/>
      <c r="Q70" s="13">
        <v>2370809.8</v>
      </c>
    </row>
    <row r="71" spans="1:17" ht="24.75" customHeight="1">
      <c r="A71" s="614"/>
      <c r="B71" s="609"/>
      <c r="C71" s="177" t="s">
        <v>41</v>
      </c>
      <c r="D71" s="866" t="s">
        <v>64</v>
      </c>
      <c r="E71" s="866"/>
      <c r="F71" s="867"/>
      <c r="G71" s="11"/>
      <c r="H71" s="7"/>
      <c r="I71" s="7"/>
      <c r="J71" s="13">
        <v>31370800</v>
      </c>
      <c r="K71" s="13">
        <v>0</v>
      </c>
      <c r="L71" s="7"/>
      <c r="M71" s="7"/>
      <c r="N71" s="7"/>
      <c r="O71" s="7"/>
      <c r="P71" s="7"/>
      <c r="Q71" s="13">
        <v>31370800</v>
      </c>
    </row>
    <row r="72" spans="1:17" ht="24.75" customHeight="1">
      <c r="A72" s="614"/>
      <c r="B72" s="609"/>
      <c r="C72" s="171" t="s">
        <v>42</v>
      </c>
      <c r="D72" s="866" t="s">
        <v>65</v>
      </c>
      <c r="E72" s="866"/>
      <c r="F72" s="867"/>
      <c r="G72" s="14">
        <v>0</v>
      </c>
      <c r="H72" s="14">
        <v>7212458</v>
      </c>
      <c r="I72" s="14">
        <v>13629032</v>
      </c>
      <c r="J72" s="13">
        <v>0</v>
      </c>
      <c r="K72" s="13">
        <v>29396883</v>
      </c>
      <c r="L72" s="14">
        <v>0</v>
      </c>
      <c r="M72" s="13">
        <v>0</v>
      </c>
      <c r="N72" s="14">
        <v>0</v>
      </c>
      <c r="O72" s="11"/>
      <c r="P72" s="7"/>
      <c r="Q72" s="13">
        <v>50238373</v>
      </c>
    </row>
    <row r="73" spans="1:17" ht="24.75" customHeight="1">
      <c r="A73" s="614"/>
      <c r="B73" s="609"/>
      <c r="C73" s="171" t="s">
        <v>43</v>
      </c>
      <c r="D73" s="866" t="s">
        <v>66</v>
      </c>
      <c r="E73" s="866"/>
      <c r="F73" s="867"/>
      <c r="G73" s="14">
        <v>0</v>
      </c>
      <c r="H73" s="14">
        <v>24116124</v>
      </c>
      <c r="I73" s="14">
        <v>20294900</v>
      </c>
      <c r="J73" s="13">
        <v>0</v>
      </c>
      <c r="K73" s="13">
        <v>0</v>
      </c>
      <c r="L73" s="14">
        <v>0</v>
      </c>
      <c r="M73" s="13">
        <v>0</v>
      </c>
      <c r="N73" s="14">
        <v>0</v>
      </c>
      <c r="O73" s="11"/>
      <c r="P73" s="7"/>
      <c r="Q73" s="13">
        <v>44411024</v>
      </c>
    </row>
    <row r="74" spans="1:17" ht="24.75" customHeight="1">
      <c r="A74" s="614"/>
      <c r="B74" s="609"/>
      <c r="C74" s="171" t="s">
        <v>44</v>
      </c>
      <c r="D74" s="857" t="s">
        <v>67</v>
      </c>
      <c r="E74" s="857"/>
      <c r="F74" s="858"/>
      <c r="G74" s="14">
        <v>0</v>
      </c>
      <c r="H74" s="14">
        <v>0</v>
      </c>
      <c r="I74" s="14">
        <v>14185061</v>
      </c>
      <c r="J74" s="13">
        <v>0</v>
      </c>
      <c r="K74" s="13">
        <v>0</v>
      </c>
      <c r="L74" s="14">
        <v>0</v>
      </c>
      <c r="M74" s="13">
        <v>0</v>
      </c>
      <c r="N74" s="14">
        <v>0</v>
      </c>
      <c r="O74" s="7"/>
      <c r="P74" s="7"/>
      <c r="Q74" s="13">
        <v>14185061</v>
      </c>
    </row>
    <row r="75" spans="1:120" s="175" customFormat="1" ht="24.75" customHeight="1">
      <c r="A75" s="614"/>
      <c r="B75" s="609"/>
      <c r="C75" s="171" t="s">
        <v>45</v>
      </c>
      <c r="D75" s="859" t="s">
        <v>68</v>
      </c>
      <c r="E75" s="859"/>
      <c r="F75" s="860"/>
      <c r="G75" s="14">
        <v>-35622112</v>
      </c>
      <c r="H75" s="14">
        <v>0</v>
      </c>
      <c r="I75" s="14">
        <v>0</v>
      </c>
      <c r="J75" s="13">
        <v>0</v>
      </c>
      <c r="K75" s="13">
        <v>0</v>
      </c>
      <c r="L75" s="13">
        <v>0</v>
      </c>
      <c r="M75" s="13">
        <v>1302522</v>
      </c>
      <c r="N75" s="13">
        <v>0</v>
      </c>
      <c r="O75" s="12"/>
      <c r="P75" s="12"/>
      <c r="Q75" s="13">
        <v>-34319590</v>
      </c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171"/>
      <c r="CB75" s="171"/>
      <c r="CC75" s="171"/>
      <c r="CD75" s="171"/>
      <c r="CE75" s="171"/>
      <c r="CF75" s="171"/>
      <c r="CG75" s="171"/>
      <c r="CH75" s="171"/>
      <c r="CI75" s="171"/>
      <c r="CJ75" s="171"/>
      <c r="CK75" s="171"/>
      <c r="CL75" s="171"/>
      <c r="CM75" s="171"/>
      <c r="CN75" s="171"/>
      <c r="CO75" s="171"/>
      <c r="CP75" s="171"/>
      <c r="CQ75" s="171"/>
      <c r="CR75" s="171"/>
      <c r="CS75" s="171"/>
      <c r="CT75" s="171"/>
      <c r="CU75" s="171"/>
      <c r="CV75" s="171"/>
      <c r="CW75" s="171"/>
      <c r="CX75" s="171"/>
      <c r="CY75" s="171"/>
      <c r="CZ75" s="171"/>
      <c r="DA75" s="171"/>
      <c r="DB75" s="171"/>
      <c r="DC75" s="171"/>
      <c r="DD75" s="171"/>
      <c r="DE75" s="171"/>
      <c r="DF75" s="171"/>
      <c r="DG75" s="171"/>
      <c r="DH75" s="171"/>
      <c r="DI75" s="171"/>
      <c r="DJ75" s="171"/>
      <c r="DK75" s="171"/>
      <c r="DL75" s="171"/>
      <c r="DM75" s="171"/>
      <c r="DN75" s="171"/>
      <c r="DO75" s="171"/>
      <c r="DP75" s="171"/>
    </row>
    <row r="76" spans="1:120" s="175" customFormat="1" ht="24.75" customHeight="1">
      <c r="A76" s="614"/>
      <c r="B76" s="609"/>
      <c r="C76" s="171" t="s">
        <v>46</v>
      </c>
      <c r="D76" s="859" t="s">
        <v>78</v>
      </c>
      <c r="E76" s="859"/>
      <c r="F76" s="860"/>
      <c r="G76" s="14">
        <v>0</v>
      </c>
      <c r="H76" s="14">
        <v>0.4000000059604645</v>
      </c>
      <c r="I76" s="14">
        <v>0</v>
      </c>
      <c r="J76" s="13">
        <v>0</v>
      </c>
      <c r="K76" s="13">
        <v>0</v>
      </c>
      <c r="L76" s="7"/>
      <c r="M76" s="7"/>
      <c r="N76" s="7"/>
      <c r="O76" s="12"/>
      <c r="P76" s="12"/>
      <c r="Q76" s="13">
        <v>0.4000000059604645</v>
      </c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1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171"/>
      <c r="CN76" s="171"/>
      <c r="CO76" s="171"/>
      <c r="CP76" s="171"/>
      <c r="CQ76" s="171"/>
      <c r="CR76" s="171"/>
      <c r="CS76" s="171"/>
      <c r="CT76" s="171"/>
      <c r="CU76" s="171"/>
      <c r="CV76" s="171"/>
      <c r="CW76" s="171"/>
      <c r="CX76" s="171"/>
      <c r="CY76" s="171"/>
      <c r="CZ76" s="171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71"/>
    </row>
    <row r="77" spans="1:120" s="175" customFormat="1" ht="24.75" customHeight="1">
      <c r="A77" s="614"/>
      <c r="B77" s="609"/>
      <c r="C77" s="171" t="s">
        <v>47</v>
      </c>
      <c r="D77" s="859" t="s">
        <v>94</v>
      </c>
      <c r="E77" s="859"/>
      <c r="F77" s="860"/>
      <c r="G77" s="14">
        <v>0</v>
      </c>
      <c r="H77" s="14">
        <v>46693779.7</v>
      </c>
      <c r="I77" s="14">
        <v>11502615</v>
      </c>
      <c r="J77" s="13">
        <v>0</v>
      </c>
      <c r="K77" s="13">
        <v>0</v>
      </c>
      <c r="L77" s="7"/>
      <c r="M77" s="7"/>
      <c r="N77" s="7"/>
      <c r="O77" s="12"/>
      <c r="P77" s="12"/>
      <c r="Q77" s="13">
        <v>58196394.7</v>
      </c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</row>
    <row r="78" spans="1:120" s="175" customFormat="1" ht="24.75" customHeight="1">
      <c r="A78" s="614"/>
      <c r="B78" s="609"/>
      <c r="C78" s="171" t="s">
        <v>48</v>
      </c>
      <c r="D78" s="859" t="s">
        <v>117</v>
      </c>
      <c r="E78" s="859"/>
      <c r="F78" s="860"/>
      <c r="G78" s="14">
        <v>268673221.4</v>
      </c>
      <c r="H78" s="14">
        <v>93888577.3</v>
      </c>
      <c r="I78" s="14">
        <v>24707520.3</v>
      </c>
      <c r="J78" s="13">
        <v>0</v>
      </c>
      <c r="K78" s="13">
        <v>0</v>
      </c>
      <c r="L78" s="7"/>
      <c r="M78" s="13">
        <v>0</v>
      </c>
      <c r="N78" s="7"/>
      <c r="O78" s="9">
        <v>0</v>
      </c>
      <c r="P78" s="12"/>
      <c r="Q78" s="13">
        <v>387269319</v>
      </c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  <c r="CW78" s="171"/>
      <c r="CX78" s="171"/>
      <c r="CY78" s="171"/>
      <c r="CZ78" s="171"/>
      <c r="DA78" s="171"/>
      <c r="DB78" s="171"/>
      <c r="DC78" s="171"/>
      <c r="DD78" s="171"/>
      <c r="DE78" s="171"/>
      <c r="DF78" s="171"/>
      <c r="DG78" s="171"/>
      <c r="DH78" s="171"/>
      <c r="DI78" s="171"/>
      <c r="DJ78" s="171"/>
      <c r="DK78" s="171"/>
      <c r="DL78" s="171"/>
      <c r="DM78" s="171"/>
      <c r="DN78" s="171"/>
      <c r="DO78" s="171"/>
      <c r="DP78" s="171"/>
    </row>
    <row r="79" spans="1:17" ht="24.75" customHeight="1" thickBot="1">
      <c r="A79" s="612"/>
      <c r="B79" s="614"/>
      <c r="C79" s="177" t="s">
        <v>57</v>
      </c>
      <c r="D79" s="861" t="s">
        <v>92</v>
      </c>
      <c r="E79" s="861"/>
      <c r="F79" s="862"/>
      <c r="G79" s="15">
        <v>6093942.6</v>
      </c>
      <c r="H79" s="15">
        <v>8793226</v>
      </c>
      <c r="I79" s="15">
        <v>3487388</v>
      </c>
      <c r="J79" s="15">
        <v>1863385.6</v>
      </c>
      <c r="K79" s="15">
        <v>4227459.5</v>
      </c>
      <c r="L79" s="15">
        <v>0</v>
      </c>
      <c r="M79" s="15">
        <v>94935</v>
      </c>
      <c r="N79" s="15">
        <v>0</v>
      </c>
      <c r="O79" s="15">
        <v>0</v>
      </c>
      <c r="P79" s="12"/>
      <c r="Q79" s="9">
        <v>24560336.700000003</v>
      </c>
    </row>
    <row r="80" spans="1:17" ht="24.75" customHeight="1" thickBot="1">
      <c r="A80" s="621"/>
      <c r="B80" s="621" t="s">
        <v>100</v>
      </c>
      <c r="C80" s="639" t="s">
        <v>77</v>
      </c>
      <c r="D80" s="272"/>
      <c r="E80" s="272"/>
      <c r="F80" s="272"/>
      <c r="G80" s="615">
        <v>239145051.99999997</v>
      </c>
      <c r="H80" s="615">
        <v>180704165.4</v>
      </c>
      <c r="I80" s="615">
        <v>87806516.3</v>
      </c>
      <c r="J80" s="615">
        <v>35604995.4</v>
      </c>
      <c r="K80" s="615">
        <v>33624342.5</v>
      </c>
      <c r="L80" s="615">
        <v>0</v>
      </c>
      <c r="M80" s="615">
        <v>1397457</v>
      </c>
      <c r="N80" s="615">
        <v>0</v>
      </c>
      <c r="O80" s="615">
        <v>0</v>
      </c>
      <c r="P80" s="615">
        <v>160725402</v>
      </c>
      <c r="Q80" s="615">
        <v>739007930.6</v>
      </c>
    </row>
    <row r="81" spans="1:17" ht="24.75" customHeight="1">
      <c r="A81" s="115"/>
      <c r="B81" s="115"/>
      <c r="C81" s="116"/>
      <c r="D81" s="115"/>
      <c r="E81" s="115"/>
      <c r="F81" s="115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2" spans="1:17" ht="24.75" customHeight="1">
      <c r="A82" s="116"/>
      <c r="B82" s="116"/>
      <c r="C82" s="116"/>
      <c r="D82" s="116"/>
      <c r="E82" s="116"/>
      <c r="F82" s="116"/>
      <c r="G82" s="123"/>
      <c r="H82" s="123"/>
      <c r="I82" s="123"/>
      <c r="J82" s="121"/>
      <c r="K82" s="121"/>
      <c r="L82" s="121"/>
      <c r="M82" s="121"/>
      <c r="N82" s="121"/>
      <c r="O82" s="121"/>
      <c r="P82" s="121" t="s">
        <v>102</v>
      </c>
      <c r="Q82" s="121"/>
    </row>
    <row r="83" spans="1:18" s="153" customFormat="1" ht="24.75" customHeight="1">
      <c r="A83" s="852" t="s">
        <v>302</v>
      </c>
      <c r="B83" s="853"/>
      <c r="C83" s="854"/>
      <c r="D83" s="101"/>
      <c r="E83" s="101"/>
      <c r="F83" s="97"/>
      <c r="G83" s="97"/>
      <c r="H83" s="124"/>
      <c r="I83" s="124"/>
      <c r="J83" s="116"/>
      <c r="K83" s="106"/>
      <c r="L83" s="106"/>
      <c r="M83" s="855" t="s">
        <v>303</v>
      </c>
      <c r="N83" s="855"/>
      <c r="O83" s="855"/>
      <c r="P83" s="855"/>
      <c r="Q83" s="855"/>
      <c r="R83" s="171"/>
    </row>
    <row r="84" spans="1:20" ht="29.25" customHeight="1">
      <c r="A84" s="856" t="s">
        <v>304</v>
      </c>
      <c r="B84" s="856"/>
      <c r="C84" s="856"/>
      <c r="D84" s="856"/>
      <c r="E84" s="856"/>
      <c r="F84" s="856"/>
      <c r="G84" s="646" t="s">
        <v>84</v>
      </c>
      <c r="H84" s="178"/>
      <c r="I84" s="178"/>
      <c r="J84" s="125"/>
      <c r="K84" s="126"/>
      <c r="L84" s="126"/>
      <c r="M84" s="645" t="s">
        <v>85</v>
      </c>
      <c r="N84" s="851"/>
      <c r="O84" s="851"/>
      <c r="P84" s="851"/>
      <c r="Q84" s="851"/>
      <c r="R84" s="122"/>
      <c r="S84" s="122"/>
      <c r="T84" s="177"/>
    </row>
    <row r="85" spans="1:20" ht="24.75" customHeight="1">
      <c r="A85" s="851" t="s">
        <v>164</v>
      </c>
      <c r="B85" s="851"/>
      <c r="C85" s="851"/>
      <c r="D85" s="851"/>
      <c r="E85" s="851"/>
      <c r="F85" s="851"/>
      <c r="G85" s="179">
        <v>368494415</v>
      </c>
      <c r="H85" s="127"/>
      <c r="I85" s="127"/>
      <c r="J85" s="121"/>
      <c r="K85" s="128"/>
      <c r="L85" s="128"/>
      <c r="M85" s="645" t="s">
        <v>86</v>
      </c>
      <c r="N85" s="851"/>
      <c r="O85" s="851"/>
      <c r="P85" s="851"/>
      <c r="Q85" s="851"/>
      <c r="R85" s="121"/>
      <c r="S85" s="121"/>
      <c r="T85" s="177"/>
    </row>
    <row r="86" spans="1:20" ht="24.75" customHeight="1">
      <c r="A86" s="128"/>
      <c r="B86" s="128"/>
      <c r="C86" s="128"/>
      <c r="D86" s="128"/>
      <c r="E86" s="128"/>
      <c r="F86" s="128"/>
      <c r="G86" s="121"/>
      <c r="H86" s="121"/>
      <c r="I86" s="121"/>
      <c r="J86" s="121"/>
      <c r="K86" s="129"/>
      <c r="L86" s="129"/>
      <c r="M86" s="645" t="s">
        <v>87</v>
      </c>
      <c r="N86" s="851"/>
      <c r="O86" s="851"/>
      <c r="P86" s="851"/>
      <c r="Q86" s="851"/>
      <c r="R86" s="121"/>
      <c r="S86" s="121"/>
      <c r="T86" s="177"/>
    </row>
    <row r="87" spans="1:20" ht="24.75" customHeight="1">
      <c r="A87" s="129"/>
      <c r="B87" s="129"/>
      <c r="C87" s="129"/>
      <c r="D87" s="129"/>
      <c r="E87" s="129"/>
      <c r="F87" s="129"/>
      <c r="G87" s="121"/>
      <c r="H87" s="121"/>
      <c r="I87" s="121"/>
      <c r="J87" s="121"/>
      <c r="K87" s="129"/>
      <c r="L87" s="129"/>
      <c r="M87" s="645" t="s">
        <v>88</v>
      </c>
      <c r="N87" s="851"/>
      <c r="O87" s="851"/>
      <c r="P87" s="851"/>
      <c r="Q87" s="851"/>
      <c r="R87" s="121"/>
      <c r="S87" s="121"/>
      <c r="T87" s="177"/>
    </row>
    <row r="88" spans="13:20" s="153" customFormat="1" ht="14.25" hidden="1">
      <c r="M88" s="177"/>
      <c r="N88" s="177"/>
      <c r="O88" s="177"/>
      <c r="P88" s="177"/>
      <c r="Q88" s="177"/>
      <c r="R88" s="177"/>
      <c r="S88" s="177"/>
      <c r="T88" s="177"/>
    </row>
    <row r="89" spans="13:20" s="153" customFormat="1" ht="14.25" hidden="1">
      <c r="M89" s="177"/>
      <c r="N89" s="177"/>
      <c r="O89" s="177"/>
      <c r="P89" s="177"/>
      <c r="Q89" s="177"/>
      <c r="R89" s="177"/>
      <c r="S89" s="177"/>
      <c r="T89" s="177"/>
    </row>
    <row r="90" spans="13:17" s="153" customFormat="1" ht="14.25" hidden="1">
      <c r="M90" s="177"/>
      <c r="N90" s="177"/>
      <c r="O90" s="177"/>
      <c r="P90" s="177"/>
      <c r="Q90" s="177"/>
    </row>
    <row r="91" s="153" customFormat="1" ht="14.25" hidden="1"/>
    <row r="92" s="153" customFormat="1" ht="14.25" hidden="1"/>
    <row r="93" s="153" customFormat="1" ht="14.25" hidden="1"/>
    <row r="94" s="153" customFormat="1" ht="14.25" hidden="1"/>
    <row r="95" s="153" customFormat="1" ht="14.25" hidden="1"/>
    <row r="96" s="153" customFormat="1" ht="14.25" hidden="1"/>
    <row r="97" s="153" customFormat="1" ht="14.25" hidden="1"/>
    <row r="98" s="153" customFormat="1" ht="14.25" hidden="1"/>
    <row r="99" s="153" customFormat="1" ht="14.25" hidden="1"/>
    <row r="100" s="153" customFormat="1" ht="14.25" hidden="1"/>
    <row r="101" s="153" customFormat="1" ht="14.25" hidden="1"/>
    <row r="102" s="153" customFormat="1" ht="14.25" hidden="1"/>
    <row r="103" s="153" customFormat="1" ht="14.25" hidden="1"/>
    <row r="104" s="153" customFormat="1" ht="14.25" hidden="1"/>
    <row r="105" s="153" customFormat="1" ht="14.25" hidden="1"/>
    <row r="106" s="153" customFormat="1" ht="14.25" hidden="1"/>
    <row r="107" s="153" customFormat="1" ht="14.25" hidden="1"/>
    <row r="108" s="153" customFormat="1" ht="14.25" hidden="1"/>
    <row r="109" s="153" customFormat="1" ht="14.25" hidden="1"/>
    <row r="110" s="153" customFormat="1" ht="14.25" hidden="1"/>
    <row r="111" s="153" customFormat="1" ht="14.25" hidden="1"/>
    <row r="112" s="153" customFormat="1" ht="14.25" hidden="1"/>
    <row r="113" s="153" customFormat="1" ht="14.25" hidden="1"/>
    <row r="114" s="153" customFormat="1" ht="14.25" hidden="1"/>
    <row r="115" s="153" customFormat="1" ht="14.25" hidden="1"/>
    <row r="116" s="153" customFormat="1" ht="14.25" hidden="1"/>
    <row r="117" s="153" customFormat="1" ht="14.25" hidden="1"/>
    <row r="118" s="153" customFormat="1" ht="14.25" hidden="1"/>
    <row r="119" s="153" customFormat="1" ht="14.25" hidden="1"/>
    <row r="120" s="153" customFormat="1" ht="14.25" hidden="1"/>
    <row r="121" s="153" customFormat="1" ht="14.25" hidden="1"/>
    <row r="122" s="153" customFormat="1" ht="14.25" hidden="1"/>
    <row r="123" s="153" customFormat="1" ht="14.25" hidden="1"/>
    <row r="124" s="153" customFormat="1" ht="14.25" hidden="1"/>
    <row r="125" s="153" customFormat="1" ht="14.25" hidden="1"/>
    <row r="126" s="153" customFormat="1" ht="14.25" hidden="1"/>
    <row r="127" s="153" customFormat="1" ht="14.25" hidden="1"/>
    <row r="128" s="153" customFormat="1" ht="14.25" hidden="1"/>
    <row r="129" s="153" customFormat="1" ht="14.25" hidden="1"/>
    <row r="130" s="153" customFormat="1" ht="14.25" hidden="1"/>
    <row r="131" s="153" customFormat="1" ht="14.25" hidden="1"/>
    <row r="132" s="153" customFormat="1" ht="14.25" hidden="1"/>
    <row r="133" s="153" customFormat="1" ht="14.25" hidden="1"/>
    <row r="134" s="153" customFormat="1" ht="14.25" hidden="1"/>
    <row r="135" s="153" customFormat="1" ht="14.25" hidden="1"/>
    <row r="136" s="153" customFormat="1" ht="14.25" hidden="1"/>
    <row r="137" s="153" customFormat="1" ht="14.25" hidden="1"/>
    <row r="138" s="153" customFormat="1" ht="14.25" hidden="1"/>
    <row r="139" s="153" customFormat="1" ht="14.25" hidden="1"/>
    <row r="140" s="153" customFormat="1" ht="14.25" hidden="1"/>
    <row r="141" s="153" customFormat="1" ht="14.25" hidden="1"/>
    <row r="142" s="153" customFormat="1" ht="14.25" hidden="1"/>
    <row r="143" s="153" customFormat="1" ht="14.25" hidden="1"/>
    <row r="144" s="153" customFormat="1" ht="14.25" hidden="1"/>
    <row r="145" s="153" customFormat="1" ht="14.25" hidden="1"/>
    <row r="146" s="153" customFormat="1" ht="14.25" hidden="1"/>
    <row r="147" s="153" customFormat="1" ht="14.25" hidden="1"/>
    <row r="148" s="153" customFormat="1" ht="14.25" hidden="1"/>
    <row r="149" s="153" customFormat="1" ht="14.25" hidden="1"/>
    <row r="150" s="153" customFormat="1" ht="14.25" hidden="1"/>
    <row r="151" s="153" customFormat="1" ht="14.25" hidden="1"/>
    <row r="152" s="153" customFormat="1" ht="14.25" hidden="1"/>
    <row r="153" s="153" customFormat="1" ht="14.25" hidden="1"/>
    <row r="154" s="153" customFormat="1" ht="14.25" hidden="1"/>
    <row r="155" s="153" customFormat="1" ht="14.25" hidden="1"/>
    <row r="156" s="153" customFormat="1" ht="14.25" hidden="1"/>
    <row r="157" s="153" customFormat="1" ht="14.25" hidden="1"/>
    <row r="158" s="153" customFormat="1" ht="14.25" hidden="1"/>
    <row r="159" s="153" customFormat="1" ht="14.25" hidden="1"/>
    <row r="160" s="153" customFormat="1" ht="14.25" hidden="1"/>
    <row r="161" s="153" customFormat="1" ht="14.25" hidden="1"/>
    <row r="162" s="153" customFormat="1" ht="14.25" hidden="1"/>
    <row r="163" s="153" customFormat="1" ht="14.25" hidden="1"/>
    <row r="164" s="153" customFormat="1" ht="14.25" hidden="1"/>
    <row r="165" s="153" customFormat="1" ht="14.25" hidden="1"/>
    <row r="166" s="153" customFormat="1" ht="14.25" hidden="1"/>
    <row r="167" s="153" customFormat="1" ht="14.25" hidden="1"/>
    <row r="168" s="153" customFormat="1" ht="14.25" hidden="1"/>
    <row r="169" s="153" customFormat="1" ht="14.25" hidden="1"/>
    <row r="170" s="153" customFormat="1" ht="14.25" hidden="1"/>
    <row r="171" s="153" customFormat="1" ht="14.25" hidden="1"/>
    <row r="172" s="153" customFormat="1" ht="14.25" hidden="1"/>
    <row r="173" s="153" customFormat="1" ht="14.25" hidden="1"/>
    <row r="174" s="153" customFormat="1" ht="14.25" hidden="1"/>
    <row r="175" s="153" customFormat="1" ht="14.25" hidden="1"/>
    <row r="176" s="153" customFormat="1" ht="14.25" hidden="1"/>
    <row r="177" s="153" customFormat="1" ht="14.25" hidden="1"/>
    <row r="178" s="153" customFormat="1" ht="14.25" hidden="1"/>
    <row r="179" s="153" customFormat="1" ht="14.25" hidden="1"/>
    <row r="180" s="153" customFormat="1" ht="14.25" hidden="1"/>
    <row r="181" s="153" customFormat="1" ht="14.25" hidden="1"/>
    <row r="182" s="153" customFormat="1" ht="14.25" hidden="1"/>
    <row r="183" s="153" customFormat="1" ht="14.25" hidden="1"/>
    <row r="184" s="153" customFormat="1" ht="14.25" hidden="1"/>
    <row r="185" s="153" customFormat="1" ht="14.25" hidden="1"/>
    <row r="186" s="153" customFormat="1" ht="14.25" hidden="1"/>
    <row r="187" s="153" customFormat="1" ht="14.25" hidden="1"/>
    <row r="188" s="153" customFormat="1" ht="14.25" hidden="1"/>
    <row r="189" s="153" customFormat="1" ht="14.25" hidden="1"/>
    <row r="190" s="153" customFormat="1" ht="14.25" hidden="1"/>
    <row r="191" s="153" customFormat="1" ht="14.25" hidden="1"/>
    <row r="192" s="153" customFormat="1" ht="14.25" hidden="1"/>
    <row r="193" s="153" customFormat="1" ht="14.25" hidden="1"/>
    <row r="194" s="153" customFormat="1" ht="14.25" hidden="1"/>
    <row r="195" s="153" customFormat="1" ht="14.25" hidden="1"/>
    <row r="196" s="153" customFormat="1" ht="14.25" hidden="1"/>
    <row r="197" s="153" customFormat="1" ht="14.25" hidden="1"/>
    <row r="198" s="153" customFormat="1" ht="14.25" hidden="1"/>
    <row r="199" s="153" customFormat="1" ht="14.25" hidden="1"/>
    <row r="200" s="153" customFormat="1" ht="14.25" hidden="1"/>
    <row r="201" s="153" customFormat="1" ht="14.25" hidden="1"/>
    <row r="202" s="153" customFormat="1" ht="14.25" hidden="1"/>
    <row r="203" s="153" customFormat="1" ht="14.25" hidden="1"/>
    <row r="204" s="153" customFormat="1" ht="14.25" hidden="1"/>
    <row r="205" s="153" customFormat="1" ht="14.25" hidden="1"/>
    <row r="206" s="153" customFormat="1" ht="14.25" hidden="1"/>
    <row r="207" s="153" customFormat="1" ht="14.25" hidden="1"/>
    <row r="208" s="153" customFormat="1" ht="14.25" hidden="1"/>
    <row r="209" s="153" customFormat="1" ht="14.25" hidden="1"/>
    <row r="210" s="153" customFormat="1" ht="14.25" hidden="1"/>
    <row r="211" s="153" customFormat="1" ht="14.25" hidden="1"/>
    <row r="212" s="153" customFormat="1" ht="14.25" hidden="1"/>
    <row r="213" s="153" customFormat="1" ht="14.25" hidden="1"/>
    <row r="214" s="153" customFormat="1" ht="14.25" hidden="1"/>
    <row r="215" s="153" customFormat="1" ht="14.25" hidden="1"/>
    <row r="216" s="153" customFormat="1" ht="14.25" hidden="1"/>
    <row r="217" s="153" customFormat="1" ht="14.25" hidden="1"/>
    <row r="218" s="153" customFormat="1" ht="14.25" hidden="1"/>
    <row r="219" s="153" customFormat="1" ht="14.25" hidden="1"/>
    <row r="220" s="153" customFormat="1" ht="14.25" hidden="1"/>
    <row r="221" s="153" customFormat="1" ht="14.25" hidden="1"/>
    <row r="222" s="153" customFormat="1" ht="14.25" hidden="1"/>
    <row r="223" s="153" customFormat="1" ht="14.25" hidden="1"/>
    <row r="224" s="153" customFormat="1" ht="14.25" hidden="1"/>
    <row r="225" s="153" customFormat="1" ht="14.25" hidden="1"/>
    <row r="226" s="153" customFormat="1" ht="14.25" hidden="1"/>
    <row r="227" s="153" customFormat="1" ht="14.25" hidden="1"/>
    <row r="228" s="153" customFormat="1" ht="14.25" hidden="1"/>
    <row r="229" s="153" customFormat="1" ht="14.25" hidden="1"/>
    <row r="230" s="153" customFormat="1" ht="14.25" hidden="1"/>
    <row r="231" s="153" customFormat="1" ht="14.25" hidden="1"/>
    <row r="232" s="153" customFormat="1" ht="14.25" hidden="1"/>
    <row r="233" s="153" customFormat="1" ht="14.25" hidden="1"/>
    <row r="234" s="153" customFormat="1" ht="14.25" hidden="1"/>
    <row r="235" s="153" customFormat="1" ht="14.25" hidden="1"/>
    <row r="236" s="153" customFormat="1" ht="14.25" hidden="1"/>
    <row r="237" s="153" customFormat="1" ht="14.25" hidden="1"/>
    <row r="238" s="153" customFormat="1" ht="14.25" hidden="1"/>
    <row r="239" s="153" customFormat="1" ht="14.25" hidden="1"/>
    <row r="240" s="153" customFormat="1" ht="14.25" hidden="1"/>
    <row r="241" s="153" customFormat="1" ht="14.25" hidden="1"/>
    <row r="242" s="153" customFormat="1" ht="14.25" hidden="1"/>
    <row r="243" s="153" customFormat="1" ht="14.25" hidden="1"/>
    <row r="244" s="153" customFormat="1" ht="14.25" hidden="1"/>
    <row r="245" s="153" customFormat="1" ht="14.25" hidden="1"/>
    <row r="246" s="153" customFormat="1" ht="14.25" hidden="1"/>
    <row r="247" s="153" customFormat="1" ht="14.25" hidden="1"/>
    <row r="248" s="153" customFormat="1" ht="14.25" hidden="1"/>
    <row r="249" s="153" customFormat="1" ht="14.25" hidden="1"/>
    <row r="250" s="153" customFormat="1" ht="14.25" hidden="1"/>
    <row r="251" s="153" customFormat="1" ht="14.25" hidden="1"/>
    <row r="252" s="153" customFormat="1" ht="14.25" hidden="1"/>
    <row r="253" s="153" customFormat="1" ht="14.25" hidden="1"/>
    <row r="254" s="153" customFormat="1" ht="14.25" hidden="1"/>
    <row r="255" s="153" customFormat="1" ht="14.25" hidden="1"/>
    <row r="256" s="153" customFormat="1" ht="14.25" hidden="1"/>
    <row r="257" s="153" customFormat="1" ht="14.25" hidden="1"/>
    <row r="258" s="153" customFormat="1" ht="14.25" hidden="1"/>
    <row r="259" s="153" customFormat="1" ht="14.25" hidden="1"/>
    <row r="260" s="153" customFormat="1" ht="14.25" hidden="1"/>
    <row r="261" s="153" customFormat="1" ht="14.25" hidden="1"/>
    <row r="262" s="153" customFormat="1" ht="14.25" hidden="1"/>
    <row r="263" s="153" customFormat="1" ht="14.25" hidden="1"/>
    <row r="264" s="153" customFormat="1" ht="14.25" hidden="1"/>
    <row r="265" s="153" customFormat="1" ht="14.25" hidden="1"/>
    <row r="266" s="153" customFormat="1" ht="14.25" hidden="1"/>
    <row r="267" s="153" customFormat="1" ht="14.25" hidden="1"/>
    <row r="268" s="153" customFormat="1" ht="14.25" hidden="1"/>
    <row r="269" s="153" customFormat="1" ht="14.25" hidden="1"/>
    <row r="270" s="153" customFormat="1" ht="14.25" hidden="1"/>
    <row r="271" s="153" customFormat="1" ht="14.25" hidden="1"/>
    <row r="272" s="153" customFormat="1" ht="14.25" hidden="1"/>
    <row r="273" s="153" customFormat="1" ht="14.25" hidden="1"/>
    <row r="274" s="153" customFormat="1" ht="14.25" hidden="1"/>
    <row r="275" s="153" customFormat="1" ht="14.25" hidden="1"/>
    <row r="276" s="153" customFormat="1" ht="14.25" hidden="1"/>
    <row r="277" s="153" customFormat="1" ht="14.25" hidden="1"/>
    <row r="278" s="153" customFormat="1" ht="14.25" hidden="1"/>
    <row r="279" s="153" customFormat="1" ht="14.25" hidden="1"/>
    <row r="280" s="153" customFormat="1" ht="14.25" hidden="1"/>
    <row r="281" s="153" customFormat="1" ht="14.25" hidden="1"/>
    <row r="282" s="153" customFormat="1" ht="14.25" hidden="1"/>
    <row r="283" s="153" customFormat="1" ht="14.25" hidden="1"/>
    <row r="284" s="153" customFormat="1" ht="14.25" hidden="1"/>
    <row r="285" s="153" customFormat="1" ht="14.25" hidden="1"/>
    <row r="286" s="153" customFormat="1" ht="14.25" hidden="1"/>
    <row r="287" s="153" customFormat="1" ht="14.25" hidden="1"/>
    <row r="288" s="153" customFormat="1" ht="14.25" hidden="1"/>
    <row r="289" s="153" customFormat="1" ht="14.25" hidden="1"/>
    <row r="290" s="153" customFormat="1" ht="14.25" hidden="1"/>
    <row r="291" s="153" customFormat="1" ht="14.25" hidden="1"/>
    <row r="292" s="153" customFormat="1" ht="14.25" hidden="1"/>
    <row r="293" s="153" customFormat="1" ht="14.25" hidden="1"/>
    <row r="294" s="153" customFormat="1" ht="14.25" hidden="1"/>
    <row r="295" s="153" customFormat="1" ht="14.25" hidden="1"/>
    <row r="296" s="153" customFormat="1" ht="14.25" hidden="1"/>
    <row r="297" s="153" customFormat="1" ht="14.25" hidden="1"/>
    <row r="298" s="153" customFormat="1" ht="14.25" hidden="1"/>
    <row r="299" s="153" customFormat="1" ht="14.25" hidden="1"/>
    <row r="300" s="153" customFormat="1" ht="14.25" hidden="1"/>
    <row r="301" s="153" customFormat="1" ht="14.25" hidden="1"/>
    <row r="302" s="153" customFormat="1" ht="14.25" hidden="1"/>
    <row r="303" s="153" customFormat="1" ht="14.25" hidden="1"/>
    <row r="304" s="153" customFormat="1" ht="14.25" hidden="1"/>
    <row r="305" s="153" customFormat="1" ht="14.25" hidden="1"/>
    <row r="306" s="153" customFormat="1" ht="14.25" hidden="1"/>
    <row r="307" s="153" customFormat="1" ht="14.25" hidden="1"/>
    <row r="308" s="153" customFormat="1" ht="14.25" hidden="1"/>
    <row r="309" s="153" customFormat="1" ht="14.25" hidden="1"/>
    <row r="310" s="153" customFormat="1" ht="14.25" hidden="1"/>
    <row r="311" s="153" customFormat="1" ht="14.25" hidden="1"/>
    <row r="312" s="153" customFormat="1" ht="14.25" hidden="1"/>
    <row r="313" s="153" customFormat="1" ht="14.25" hidden="1"/>
    <row r="314" s="153" customFormat="1" ht="14.25" hidden="1"/>
    <row r="315" s="153" customFormat="1" ht="14.25" hidden="1"/>
    <row r="316" s="153" customFormat="1" ht="14.25" hidden="1"/>
    <row r="317" s="153" customFormat="1" ht="14.25" hidden="1"/>
    <row r="318" s="153" customFormat="1" ht="14.25" hidden="1"/>
    <row r="319" s="153" customFormat="1" ht="14.25" hidden="1"/>
    <row r="320" s="153" customFormat="1" ht="14.25" hidden="1"/>
    <row r="321" s="153" customFormat="1" ht="14.25" hidden="1"/>
    <row r="322" s="153" customFormat="1" ht="14.25" hidden="1"/>
    <row r="323" s="153" customFormat="1" ht="14.25" hidden="1"/>
    <row r="324" s="153" customFormat="1" ht="14.25" hidden="1"/>
    <row r="325" s="153" customFormat="1" ht="14.25" hidden="1"/>
    <row r="326" s="153" customFormat="1" ht="14.25" hidden="1"/>
    <row r="327" s="153" customFormat="1" ht="14.25" hidden="1"/>
    <row r="328" s="153" customFormat="1" ht="14.25" hidden="1"/>
    <row r="329" s="153" customFormat="1" ht="14.25" hidden="1"/>
    <row r="330" s="153" customFormat="1" ht="14.25" hidden="1"/>
    <row r="331" s="153" customFormat="1" ht="14.25" hidden="1"/>
    <row r="332" s="153" customFormat="1" ht="14.25" hidden="1"/>
    <row r="333" s="153" customFormat="1" ht="14.25" hidden="1"/>
    <row r="334" s="153" customFormat="1" ht="14.25" hidden="1"/>
    <row r="335" s="153" customFormat="1" ht="14.25" hidden="1"/>
    <row r="336" s="153" customFormat="1" ht="14.25" hidden="1"/>
    <row r="337" s="153" customFormat="1" ht="14.25" hidden="1"/>
    <row r="338" s="153" customFormat="1" ht="14.25" hidden="1"/>
    <row r="339" s="153" customFormat="1" ht="14.25" hidden="1"/>
    <row r="340" s="153" customFormat="1" ht="14.25" hidden="1"/>
    <row r="341" s="153" customFormat="1" ht="14.25" hidden="1"/>
    <row r="342" s="153" customFormat="1" ht="14.25" hidden="1"/>
    <row r="343" s="153" customFormat="1" ht="14.25" hidden="1"/>
    <row r="344" s="153" customFormat="1" ht="14.25" hidden="1"/>
    <row r="345" s="153" customFormat="1" ht="14.25" hidden="1"/>
    <row r="346" s="153" customFormat="1" ht="14.25" hidden="1"/>
    <row r="347" s="153" customFormat="1" ht="14.25" hidden="1"/>
    <row r="348" s="153" customFormat="1" ht="14.25" hidden="1"/>
    <row r="349" s="153" customFormat="1" ht="14.25" hidden="1"/>
    <row r="350" s="153" customFormat="1" ht="14.25" hidden="1"/>
    <row r="351" s="153" customFormat="1" ht="14.25" hidden="1"/>
    <row r="352" s="153" customFormat="1" ht="14.25" hidden="1"/>
    <row r="353" s="153" customFormat="1" ht="14.25" hidden="1"/>
    <row r="354" s="153" customFormat="1" ht="14.25" hidden="1"/>
    <row r="355" s="153" customFormat="1" ht="14.25" hidden="1"/>
    <row r="356" s="153" customFormat="1" ht="14.25" hidden="1"/>
    <row r="357" s="153" customFormat="1" ht="14.25" hidden="1"/>
    <row r="358" s="153" customFormat="1" ht="14.25" hidden="1"/>
    <row r="359" s="153" customFormat="1" ht="14.25" hidden="1"/>
    <row r="360" s="153" customFormat="1" ht="14.25" hidden="1"/>
    <row r="361" s="153" customFormat="1" ht="14.25" hidden="1"/>
    <row r="362" s="153" customFormat="1" ht="14.25" hidden="1"/>
    <row r="363" s="153" customFormat="1" ht="14.25" hidden="1"/>
    <row r="364" s="153" customFormat="1" ht="14.25" hidden="1"/>
    <row r="365" s="153" customFormat="1" ht="14.25" hidden="1"/>
    <row r="366" s="153" customFormat="1" ht="14.25" hidden="1"/>
    <row r="367" s="153" customFormat="1" ht="14.25" hidden="1"/>
    <row r="368" s="153" customFormat="1" ht="14.25" hidden="1"/>
    <row r="369" s="153" customFormat="1" ht="14.25" hidden="1"/>
    <row r="370" s="153" customFormat="1" ht="14.25" hidden="1"/>
    <row r="371" s="153" customFormat="1" ht="14.25" hidden="1"/>
    <row r="372" s="153" customFormat="1" ht="14.25" hidden="1"/>
    <row r="373" s="153" customFormat="1" ht="14.25" hidden="1"/>
    <row r="374" s="153" customFormat="1" ht="14.25" hidden="1"/>
    <row r="375" s="153" customFormat="1" ht="14.25" hidden="1"/>
    <row r="376" s="153" customFormat="1" ht="14.25" hidden="1"/>
    <row r="377" s="153" customFormat="1" ht="14.25" hidden="1"/>
    <row r="378" s="153" customFormat="1" ht="14.25" hidden="1"/>
    <row r="379" s="153" customFormat="1" ht="14.25" hidden="1"/>
    <row r="380" s="153" customFormat="1" ht="14.25" hidden="1"/>
    <row r="381" s="153" customFormat="1" ht="14.25" hidden="1"/>
    <row r="382" s="153" customFormat="1" ht="14.25" hidden="1"/>
    <row r="383" s="153" customFormat="1" ht="14.25" hidden="1"/>
    <row r="384" s="153" customFormat="1" ht="14.25" hidden="1"/>
    <row r="385" s="153" customFormat="1" ht="14.25" hidden="1"/>
    <row r="386" s="153" customFormat="1" ht="14.25" hidden="1"/>
    <row r="387" s="153" customFormat="1" ht="14.25" hidden="1"/>
    <row r="388" s="153" customFormat="1" ht="14.25" hidden="1"/>
    <row r="389" s="153" customFormat="1" ht="14.25" hidden="1"/>
    <row r="390" s="153" customFormat="1" ht="14.25" hidden="1"/>
    <row r="391" s="153" customFormat="1" ht="14.25" hidden="1"/>
    <row r="392" s="153" customFormat="1" ht="14.25" hidden="1"/>
    <row r="393" s="153" customFormat="1" ht="14.25" hidden="1"/>
    <row r="394" s="153" customFormat="1" ht="14.25" hidden="1"/>
    <row r="395" s="153" customFormat="1" ht="14.25" hidden="1"/>
    <row r="396" s="153" customFormat="1" ht="14.25" hidden="1"/>
    <row r="397" s="153" customFormat="1" ht="14.25" hidden="1"/>
    <row r="398" s="153" customFormat="1" ht="14.25" hidden="1"/>
    <row r="399" s="153" customFormat="1" ht="14.25" hidden="1"/>
    <row r="400" s="153" customFormat="1" ht="14.25" hidden="1"/>
    <row r="401" s="153" customFormat="1" ht="14.25" hidden="1"/>
    <row r="402" s="153" customFormat="1" ht="14.25" hidden="1"/>
    <row r="403" s="153" customFormat="1" ht="14.25" hidden="1"/>
    <row r="404" s="153" customFormat="1" ht="14.25" hidden="1"/>
    <row r="405" s="153" customFormat="1" ht="14.25" hidden="1"/>
    <row r="406" s="153" customFormat="1" ht="14.25" hidden="1"/>
    <row r="407" s="153" customFormat="1" ht="14.25" hidden="1"/>
    <row r="408" s="153" customFormat="1" ht="14.25" hidden="1"/>
    <row r="409" s="153" customFormat="1" ht="14.25" hidden="1"/>
    <row r="410" s="153" customFormat="1" ht="14.25" hidden="1"/>
    <row r="411" s="153" customFormat="1" ht="14.25" hidden="1"/>
    <row r="412" s="153" customFormat="1" ht="14.25" hidden="1"/>
    <row r="413" s="153" customFormat="1" ht="14.25" hidden="1"/>
    <row r="414" s="153" customFormat="1" ht="14.25" hidden="1"/>
    <row r="415" s="153" customFormat="1" ht="14.25" hidden="1"/>
    <row r="416" s="153" customFormat="1" ht="14.25" hidden="1"/>
    <row r="417" s="153" customFormat="1" ht="14.25" hidden="1"/>
    <row r="418" s="153" customFormat="1" ht="14.25" hidden="1"/>
    <row r="419" s="153" customFormat="1" ht="14.25" hidden="1"/>
    <row r="420" s="153" customFormat="1" ht="14.25" hidden="1"/>
    <row r="421" s="153" customFormat="1" ht="14.25" hidden="1"/>
    <row r="422" s="153" customFormat="1" ht="14.25" hidden="1"/>
    <row r="423" s="153" customFormat="1" ht="14.25" hidden="1"/>
    <row r="424" s="153" customFormat="1" ht="14.25" hidden="1"/>
    <row r="425" s="153" customFormat="1" ht="14.25" hidden="1"/>
    <row r="426" s="153" customFormat="1" ht="14.25" hidden="1"/>
    <row r="427" s="153" customFormat="1" ht="14.25" hidden="1"/>
    <row r="428" s="153" customFormat="1" ht="14.25" hidden="1"/>
    <row r="429" s="153" customFormat="1" ht="14.25" hidden="1"/>
    <row r="430" s="153" customFormat="1" ht="14.25" hidden="1"/>
    <row r="431" s="153" customFormat="1" ht="14.25" hidden="1"/>
    <row r="432" s="153" customFormat="1" ht="14.25" hidden="1"/>
    <row r="433" s="153" customFormat="1" ht="14.25" hidden="1"/>
    <row r="434" s="153" customFormat="1" ht="14.25" hidden="1"/>
    <row r="435" s="153" customFormat="1" ht="14.25" hidden="1"/>
    <row r="436" s="153" customFormat="1" ht="14.25" hidden="1"/>
    <row r="437" s="153" customFormat="1" ht="14.25" hidden="1"/>
    <row r="438" s="153" customFormat="1" ht="14.25" hidden="1"/>
    <row r="439" s="153" customFormat="1" ht="14.25" hidden="1"/>
    <row r="440" s="153" customFormat="1" ht="14.25" hidden="1"/>
    <row r="441" s="153" customFormat="1" ht="14.25" hidden="1"/>
    <row r="442" s="153" customFormat="1" ht="14.25" hidden="1"/>
    <row r="443" s="153" customFormat="1" ht="14.25" hidden="1"/>
    <row r="444" s="153" customFormat="1" ht="14.25" hidden="1"/>
    <row r="445" s="153" customFormat="1" ht="14.25" hidden="1"/>
    <row r="446" s="153" customFormat="1" ht="14.25" hidden="1"/>
    <row r="447" s="153" customFormat="1" ht="14.25" hidden="1"/>
    <row r="448" s="153" customFormat="1" ht="14.25" hidden="1"/>
    <row r="449" s="153" customFormat="1" ht="14.25" hidden="1"/>
    <row r="450" s="153" customFormat="1" ht="14.25" hidden="1"/>
    <row r="451" s="153" customFormat="1" ht="14.25" hidden="1"/>
    <row r="452" s="153" customFormat="1" ht="14.25" hidden="1"/>
    <row r="453" s="153" customFormat="1" ht="14.25" hidden="1"/>
    <row r="454" s="153" customFormat="1" ht="14.25" hidden="1"/>
    <row r="455" s="153" customFormat="1" ht="14.25" hidden="1"/>
    <row r="456" s="153" customFormat="1" ht="14.25" hidden="1"/>
    <row r="457" s="153" customFormat="1" ht="14.25" hidden="1"/>
    <row r="458" s="153" customFormat="1" ht="14.25" hidden="1"/>
    <row r="459" s="153" customFormat="1" ht="14.25" hidden="1"/>
    <row r="460" s="153" customFormat="1" ht="14.25" hidden="1"/>
    <row r="461" s="153" customFormat="1" ht="14.25" hidden="1"/>
    <row r="462" s="153" customFormat="1" ht="14.25" hidden="1"/>
    <row r="463" s="153" customFormat="1" ht="14.25" hidden="1"/>
    <row r="464" s="153" customFormat="1" ht="14.25" hidden="1"/>
    <row r="465" s="153" customFormat="1" ht="14.25" hidden="1"/>
    <row r="466" s="153" customFormat="1" ht="14.25" hidden="1"/>
    <row r="467" s="153" customFormat="1" ht="14.25" hidden="1"/>
    <row r="468" s="153" customFormat="1" ht="14.25" hidden="1"/>
    <row r="469" s="153" customFormat="1" ht="14.25" hidden="1"/>
    <row r="470" s="153" customFormat="1" ht="14.25" hidden="1"/>
    <row r="471" s="153" customFormat="1" ht="14.25" hidden="1"/>
    <row r="472" s="153" customFormat="1" ht="14.25" hidden="1"/>
    <row r="473" s="153" customFormat="1" ht="14.25" hidden="1"/>
    <row r="474" s="153" customFormat="1" ht="14.25" hidden="1"/>
    <row r="475" s="153" customFormat="1" ht="14.25" hidden="1"/>
    <row r="476" s="153" customFormat="1" ht="14.25" hidden="1"/>
    <row r="477" s="153" customFormat="1" ht="14.25" hidden="1"/>
    <row r="478" s="153" customFormat="1" ht="14.25" hidden="1"/>
    <row r="479" s="153" customFormat="1" ht="14.25" hidden="1"/>
    <row r="480" s="153" customFormat="1" ht="14.25" hidden="1"/>
    <row r="481" s="153" customFormat="1" ht="14.25" hidden="1"/>
    <row r="482" s="153" customFormat="1" ht="14.25" hidden="1"/>
    <row r="483" s="153" customFormat="1" ht="14.25" hidden="1"/>
    <row r="484" s="153" customFormat="1" ht="14.25" hidden="1"/>
    <row r="485" s="153" customFormat="1" ht="14.25" hidden="1"/>
    <row r="486" s="153" customFormat="1" ht="14.25" hidden="1"/>
    <row r="487" s="153" customFormat="1" ht="14.25" hidden="1"/>
    <row r="488" s="153" customFormat="1" ht="14.25" hidden="1"/>
    <row r="489" s="153" customFormat="1" ht="14.25" hidden="1"/>
    <row r="490" s="153" customFormat="1" ht="14.25" hidden="1"/>
    <row r="491" s="153" customFormat="1" ht="14.25" hidden="1"/>
    <row r="492" s="153" customFormat="1" ht="14.25" hidden="1"/>
    <row r="493" s="153" customFormat="1" ht="14.25" hidden="1"/>
    <row r="494" s="153" customFormat="1" ht="14.25" hidden="1"/>
    <row r="495" s="153" customFormat="1" ht="14.25" hidden="1"/>
    <row r="496" s="153" customFormat="1" ht="14.25" hidden="1"/>
    <row r="497" s="153" customFormat="1" ht="14.25" hidden="1"/>
    <row r="498" s="153" customFormat="1" ht="14.25" hidden="1"/>
    <row r="499" s="153" customFormat="1" ht="14.25" hidden="1"/>
    <row r="500" s="153" customFormat="1" ht="14.25" hidden="1"/>
    <row r="501" s="153" customFormat="1" ht="14.25" hidden="1"/>
    <row r="502" s="153" customFormat="1" ht="14.25" hidden="1"/>
    <row r="503" s="153" customFormat="1" ht="14.25" hidden="1"/>
    <row r="504" s="153" customFormat="1" ht="14.25" hidden="1"/>
    <row r="505" s="153" customFormat="1" ht="14.25" hidden="1"/>
    <row r="506" s="153" customFormat="1" ht="14.25" hidden="1"/>
    <row r="507" s="153" customFormat="1" ht="14.25" hidden="1"/>
    <row r="508" s="153" customFormat="1" ht="14.25" hidden="1"/>
    <row r="509" s="153" customFormat="1" ht="14.25" hidden="1"/>
    <row r="510" s="153" customFormat="1" ht="14.25" hidden="1"/>
    <row r="511" s="153" customFormat="1" ht="14.25" hidden="1"/>
    <row r="512" s="153" customFormat="1" ht="14.25" hidden="1"/>
    <row r="513" s="153" customFormat="1" ht="14.25" hidden="1"/>
    <row r="514" s="153" customFormat="1" ht="14.25" hidden="1"/>
    <row r="515" s="153" customFormat="1" ht="14.25" hidden="1"/>
    <row r="516" s="153" customFormat="1" ht="14.25" hidden="1"/>
    <row r="517" s="153" customFormat="1" ht="14.25" hidden="1"/>
    <row r="518" s="153" customFormat="1" ht="14.25" hidden="1"/>
    <row r="519" s="153" customFormat="1" ht="14.25" hidden="1"/>
    <row r="520" s="153" customFormat="1" ht="14.25" hidden="1"/>
    <row r="521" s="153" customFormat="1" ht="14.25" hidden="1"/>
    <row r="522" s="153" customFormat="1" ht="14.25" hidden="1"/>
    <row r="523" s="153" customFormat="1" ht="14.25" hidden="1"/>
    <row r="524" s="153" customFormat="1" ht="14.25" hidden="1"/>
    <row r="525" s="153" customFormat="1" ht="14.25" hidden="1"/>
    <row r="526" s="153" customFormat="1" ht="14.25" hidden="1"/>
    <row r="527" s="153" customFormat="1" ht="14.25" hidden="1"/>
    <row r="528" s="153" customFormat="1" ht="14.25" hidden="1"/>
    <row r="529" s="153" customFormat="1" ht="14.25" hidden="1"/>
    <row r="530" s="153" customFormat="1" ht="14.25" hidden="1"/>
    <row r="531" s="153" customFormat="1" ht="14.25" hidden="1"/>
    <row r="532" s="153" customFormat="1" ht="14.25" hidden="1"/>
    <row r="533" s="153" customFormat="1" ht="14.25" hidden="1"/>
    <row r="534" s="153" customFormat="1" ht="14.25" hidden="1"/>
    <row r="535" s="153" customFormat="1" ht="14.25" hidden="1"/>
    <row r="536" s="153" customFormat="1" ht="14.25" hidden="1"/>
    <row r="537" s="153" customFormat="1" ht="14.25" hidden="1"/>
    <row r="538" s="153" customFormat="1" ht="14.25" hidden="1"/>
    <row r="539" s="153" customFormat="1" ht="14.25" hidden="1"/>
    <row r="540" s="153" customFormat="1" ht="14.25" hidden="1"/>
    <row r="541" s="153" customFormat="1" ht="14.25" hidden="1"/>
    <row r="542" s="153" customFormat="1" ht="14.25" hidden="1"/>
    <row r="543" s="153" customFormat="1" ht="14.25" hidden="1"/>
    <row r="544" s="153" customFormat="1" ht="14.25" hidden="1"/>
    <row r="545" s="153" customFormat="1" ht="14.25" hidden="1"/>
    <row r="546" s="153" customFormat="1" ht="14.25" hidden="1"/>
    <row r="547" s="153" customFormat="1" ht="14.25" hidden="1"/>
    <row r="548" s="153" customFormat="1" ht="14.25" hidden="1"/>
    <row r="549" s="153" customFormat="1" ht="14.25" hidden="1"/>
    <row r="550" s="153" customFormat="1" ht="14.25" hidden="1"/>
    <row r="551" s="153" customFormat="1" ht="14.25" hidden="1"/>
    <row r="552" s="153" customFormat="1" ht="14.25" hidden="1"/>
    <row r="553" s="153" customFormat="1" ht="14.25" hidden="1"/>
    <row r="554" s="153" customFormat="1" ht="14.25" hidden="1"/>
    <row r="555" s="153" customFormat="1" ht="14.25" hidden="1"/>
    <row r="556" s="153" customFormat="1" ht="14.25" hidden="1"/>
    <row r="557" s="153" customFormat="1" ht="14.25" hidden="1"/>
    <row r="558" s="153" customFormat="1" ht="14.25" hidden="1"/>
    <row r="559" s="153" customFormat="1" ht="14.25" hidden="1"/>
    <row r="560" s="153" customFormat="1" ht="14.25" hidden="1"/>
    <row r="561" s="153" customFormat="1" ht="14.25" hidden="1"/>
    <row r="562" s="153" customFormat="1" ht="14.25" hidden="1"/>
    <row r="563" s="153" customFormat="1" ht="14.25" hidden="1"/>
    <row r="564" s="153" customFormat="1" ht="14.25" hidden="1"/>
    <row r="565" s="153" customFormat="1" ht="14.25" hidden="1"/>
    <row r="566" s="153" customFormat="1" ht="14.25" hidden="1"/>
    <row r="567" s="153" customFormat="1" ht="14.25" hidden="1"/>
    <row r="568" s="153" customFormat="1" ht="14.25" hidden="1"/>
    <row r="569" s="153" customFormat="1" ht="14.25" hidden="1"/>
    <row r="570" s="153" customFormat="1" ht="14.25" hidden="1"/>
    <row r="571" s="153" customFormat="1" ht="14.25" hidden="1"/>
    <row r="572" s="153" customFormat="1" ht="14.25" hidden="1"/>
    <row r="573" s="153" customFormat="1" ht="14.25" hidden="1"/>
    <row r="574" s="153" customFormat="1" ht="14.25" hidden="1"/>
    <row r="575" s="153" customFormat="1" ht="14.25" hidden="1"/>
    <row r="576" s="153" customFormat="1" ht="14.25" hidden="1"/>
    <row r="577" s="153" customFormat="1" ht="14.25" hidden="1"/>
    <row r="578" s="153" customFormat="1" ht="14.25" hidden="1"/>
    <row r="579" s="153" customFormat="1" ht="14.25" hidden="1"/>
    <row r="580" s="153" customFormat="1" ht="14.25" hidden="1"/>
    <row r="581" s="153" customFormat="1" ht="14.25" hidden="1"/>
    <row r="582" s="153" customFormat="1" ht="14.25" hidden="1"/>
    <row r="583" s="153" customFormat="1" ht="14.25" hidden="1"/>
    <row r="584" s="153" customFormat="1" ht="14.25" hidden="1"/>
    <row r="585" s="153" customFormat="1" ht="14.25" hidden="1"/>
    <row r="586" s="153" customFormat="1" ht="14.25" hidden="1"/>
    <row r="587" s="153" customFormat="1" ht="14.25" hidden="1"/>
    <row r="588" s="153" customFormat="1" ht="14.25" hidden="1"/>
    <row r="589" s="153" customFormat="1" ht="14.25" hidden="1"/>
    <row r="590" s="153" customFormat="1" ht="14.25" hidden="1"/>
    <row r="591" s="153" customFormat="1" ht="14.25" hidden="1"/>
    <row r="592" s="153" customFormat="1" ht="14.25" hidden="1"/>
    <row r="593" s="153" customFormat="1" ht="14.25" hidden="1"/>
    <row r="594" s="153" customFormat="1" ht="14.25" hidden="1"/>
    <row r="595" s="153" customFormat="1" ht="14.25" hidden="1"/>
    <row r="596" s="153" customFormat="1" ht="14.25" hidden="1"/>
    <row r="597" s="153" customFormat="1" ht="14.25" hidden="1"/>
    <row r="598" s="153" customFormat="1" ht="14.25" hidden="1"/>
    <row r="599" s="153" customFormat="1" ht="14.25" hidden="1"/>
    <row r="600" s="153" customFormat="1" ht="14.25" hidden="1"/>
    <row r="601" s="153" customFormat="1" ht="14.25" hidden="1"/>
    <row r="602" s="153" customFormat="1" ht="14.25" hidden="1"/>
    <row r="603" s="153" customFormat="1" ht="14.25" hidden="1"/>
    <row r="604" s="153" customFormat="1" ht="14.25" hidden="1"/>
    <row r="605" s="153" customFormat="1" ht="14.25" hidden="1"/>
    <row r="606" s="153" customFormat="1" ht="14.25" hidden="1"/>
    <row r="607" s="153" customFormat="1" ht="14.25" hidden="1"/>
    <row r="608" s="153" customFormat="1" ht="14.25" hidden="1"/>
    <row r="609" s="153" customFormat="1" ht="14.25" hidden="1"/>
    <row r="610" s="153" customFormat="1" ht="14.25" hidden="1"/>
    <row r="611" s="153" customFormat="1" ht="14.25" hidden="1"/>
    <row r="612" s="153" customFormat="1" ht="14.25" hidden="1"/>
    <row r="613" s="153" customFormat="1" ht="14.25" hidden="1"/>
    <row r="614" s="153" customFormat="1" ht="14.25" hidden="1"/>
    <row r="615" s="153" customFormat="1" ht="14.25" hidden="1"/>
    <row r="616" s="153" customFormat="1" ht="14.25" hidden="1"/>
    <row r="617" s="153" customFormat="1" ht="14.25" hidden="1"/>
    <row r="618" s="153" customFormat="1" ht="14.25" hidden="1"/>
    <row r="619" s="153" customFormat="1" ht="14.25" hidden="1"/>
    <row r="620" s="153" customFormat="1" ht="14.25" hidden="1"/>
    <row r="621" s="153" customFormat="1" ht="14.25" hidden="1"/>
    <row r="622" s="153" customFormat="1" ht="14.25" hidden="1"/>
    <row r="623" s="153" customFormat="1" ht="14.25" hidden="1"/>
    <row r="624" s="153" customFormat="1" ht="14.25" hidden="1"/>
    <row r="625" s="153" customFormat="1" ht="14.25" hidden="1"/>
    <row r="626" s="153" customFormat="1" ht="14.25" hidden="1"/>
    <row r="627" s="153" customFormat="1" ht="14.25" hidden="1"/>
    <row r="628" s="153" customFormat="1" ht="14.25" hidden="1"/>
    <row r="629" s="153" customFormat="1" ht="14.25" hidden="1"/>
    <row r="630" s="153" customFormat="1" ht="14.25" hidden="1"/>
    <row r="631" s="153" customFormat="1" ht="14.25" hidden="1"/>
    <row r="632" s="153" customFormat="1" ht="14.25" hidden="1"/>
    <row r="633" s="153" customFormat="1" ht="14.25" hidden="1"/>
    <row r="634" s="153" customFormat="1" ht="14.25" hidden="1"/>
    <row r="635" s="153" customFormat="1" ht="14.25" hidden="1"/>
    <row r="636" s="153" customFormat="1" ht="14.25" hidden="1"/>
    <row r="637" s="153" customFormat="1" ht="14.25" hidden="1"/>
    <row r="638" s="153" customFormat="1" ht="14.25" hidden="1"/>
    <row r="639" s="153" customFormat="1" ht="14.25" hidden="1"/>
    <row r="640" s="153" customFormat="1" ht="14.25" hidden="1"/>
    <row r="641" s="153" customFormat="1" ht="14.25" hidden="1"/>
    <row r="642" s="153" customFormat="1" ht="14.25" hidden="1"/>
    <row r="643" s="153" customFormat="1" ht="14.25" hidden="1"/>
    <row r="644" s="153" customFormat="1" ht="14.25" hidden="1"/>
    <row r="645" s="153" customFormat="1" ht="14.25" hidden="1"/>
    <row r="646" s="153" customFormat="1" ht="14.25" hidden="1"/>
    <row r="647" s="153" customFormat="1" ht="14.25" hidden="1"/>
    <row r="648" s="153" customFormat="1" ht="14.25" hidden="1"/>
    <row r="649" s="153" customFormat="1" ht="14.25" hidden="1"/>
    <row r="650" s="153" customFormat="1" ht="14.25" hidden="1"/>
    <row r="651" s="153" customFormat="1" ht="14.25" hidden="1"/>
    <row r="652" s="153" customFormat="1" ht="14.25" hidden="1"/>
    <row r="653" s="153" customFormat="1" ht="14.25" hidden="1"/>
    <row r="654" s="153" customFormat="1" ht="14.25" hidden="1"/>
    <row r="655" s="153" customFormat="1" ht="14.25" hidden="1"/>
    <row r="656" s="153" customFormat="1" ht="14.25" hidden="1"/>
    <row r="657" s="153" customFormat="1" ht="14.25" hidden="1"/>
    <row r="658" s="153" customFormat="1" ht="14.25" hidden="1"/>
    <row r="659" s="153" customFormat="1" ht="14.25" hidden="1"/>
    <row r="660" s="153" customFormat="1" ht="14.25" hidden="1"/>
    <row r="661" s="153" customFormat="1" ht="14.25" hidden="1"/>
    <row r="662" s="153" customFormat="1" ht="14.25" hidden="1"/>
    <row r="663" s="153" customFormat="1" ht="14.25" hidden="1"/>
    <row r="664" s="153" customFormat="1" ht="14.25" hidden="1"/>
    <row r="665" s="153" customFormat="1" ht="14.25" hidden="1"/>
    <row r="666" s="153" customFormat="1" ht="14.25" hidden="1"/>
    <row r="667" s="153" customFormat="1" ht="14.25" hidden="1"/>
    <row r="668" s="153" customFormat="1" ht="14.25" hidden="1"/>
    <row r="669" s="153" customFormat="1" ht="14.25" hidden="1"/>
    <row r="670" s="153" customFormat="1" ht="14.25" hidden="1"/>
    <row r="671" s="153" customFormat="1" ht="14.25" hidden="1"/>
    <row r="672" s="153" customFormat="1" ht="14.25" hidden="1"/>
    <row r="673" s="153" customFormat="1" ht="14.25" hidden="1"/>
    <row r="674" s="153" customFormat="1" ht="14.25" hidden="1"/>
    <row r="675" s="153" customFormat="1" ht="14.25" hidden="1"/>
    <row r="676" s="153" customFormat="1" ht="14.25" hidden="1"/>
    <row r="677" s="153" customFormat="1" ht="14.25" hidden="1"/>
    <row r="678" s="153" customFormat="1" ht="14.25" hidden="1"/>
    <row r="679" s="153" customFormat="1" ht="14.25" hidden="1"/>
    <row r="680" s="153" customFormat="1" ht="14.25" hidden="1"/>
    <row r="681" s="153" customFormat="1" ht="14.25" hidden="1"/>
    <row r="682" s="153" customFormat="1" ht="14.25" hidden="1"/>
    <row r="683" s="153" customFormat="1" ht="14.25" hidden="1"/>
    <row r="684" s="153" customFormat="1" ht="14.25" hidden="1"/>
    <row r="685" s="153" customFormat="1" ht="14.25" hidden="1"/>
    <row r="686" s="153" customFormat="1" ht="14.25" hidden="1"/>
    <row r="687" s="153" customFormat="1" ht="14.25" hidden="1"/>
    <row r="688" s="153" customFormat="1" ht="14.25" hidden="1"/>
    <row r="689" s="153" customFormat="1" ht="14.25" hidden="1"/>
    <row r="690" s="153" customFormat="1" ht="14.25" hidden="1"/>
    <row r="691" s="153" customFormat="1" ht="14.25" hidden="1"/>
    <row r="692" s="153" customFormat="1" ht="14.25" hidden="1"/>
    <row r="693" s="153" customFormat="1" ht="14.25" hidden="1"/>
    <row r="694" s="153" customFormat="1" ht="14.25" hidden="1"/>
    <row r="695" s="153" customFormat="1" ht="14.25" hidden="1"/>
    <row r="696" s="153" customFormat="1" ht="14.25" hidden="1"/>
    <row r="697" s="153" customFormat="1" ht="14.25" hidden="1"/>
    <row r="698" s="153" customFormat="1" ht="14.25" hidden="1"/>
    <row r="699" s="153" customFormat="1" ht="14.25" hidden="1"/>
    <row r="700" s="153" customFormat="1" ht="14.25" hidden="1"/>
    <row r="701" s="153" customFormat="1" ht="14.25" hidden="1"/>
    <row r="702" s="153" customFormat="1" ht="14.25" hidden="1"/>
    <row r="703" s="153" customFormat="1" ht="14.25" hidden="1"/>
    <row r="704" s="153" customFormat="1" ht="14.25" hidden="1"/>
    <row r="705" s="153" customFormat="1" ht="14.25" hidden="1"/>
    <row r="706" s="153" customFormat="1" ht="14.25" hidden="1"/>
    <row r="707" s="153" customFormat="1" ht="14.25" hidden="1"/>
    <row r="708" s="153" customFormat="1" ht="14.25" hidden="1"/>
    <row r="709" s="153" customFormat="1" ht="14.25" hidden="1"/>
    <row r="710" s="153" customFormat="1" ht="14.25" hidden="1"/>
    <row r="711" s="153" customFormat="1" ht="14.25" hidden="1"/>
    <row r="712" s="153" customFormat="1" ht="14.25" hidden="1"/>
    <row r="713" s="153" customFormat="1" ht="14.25" hidden="1"/>
    <row r="714" s="153" customFormat="1" ht="14.25" hidden="1"/>
    <row r="715" s="153" customFormat="1" ht="14.25" hidden="1"/>
    <row r="716" s="153" customFormat="1" ht="14.25" hidden="1"/>
    <row r="717" s="153" customFormat="1" ht="14.25" hidden="1"/>
    <row r="718" s="153" customFormat="1" ht="14.25" hidden="1"/>
    <row r="719" s="153" customFormat="1" ht="14.25" hidden="1"/>
    <row r="720" s="153" customFormat="1" ht="14.25" hidden="1"/>
    <row r="721" s="153" customFormat="1" ht="14.25" hidden="1"/>
    <row r="722" s="153" customFormat="1" ht="14.25" hidden="1"/>
    <row r="723" s="153" customFormat="1" ht="14.25" hidden="1"/>
    <row r="724" s="153" customFormat="1" ht="14.25" hidden="1"/>
    <row r="725" s="153" customFormat="1" ht="14.25" hidden="1"/>
    <row r="726" s="153" customFormat="1" ht="14.25" hidden="1"/>
    <row r="727" s="153" customFormat="1" ht="14.25" hidden="1"/>
    <row r="728" s="153" customFormat="1" ht="14.25" hidden="1"/>
    <row r="729" s="153" customFormat="1" ht="14.25" hidden="1"/>
    <row r="730" s="153" customFormat="1" ht="14.25" hidden="1"/>
    <row r="731" s="153" customFormat="1" ht="14.25" hidden="1"/>
    <row r="732" s="153" customFormat="1" ht="14.25" hidden="1"/>
    <row r="733" s="153" customFormat="1" ht="14.25" hidden="1"/>
    <row r="734" s="153" customFormat="1" ht="14.25" hidden="1"/>
    <row r="735" s="153" customFormat="1" ht="14.25" hidden="1"/>
    <row r="736" s="153" customFormat="1" ht="14.25" hidden="1"/>
    <row r="737" s="153" customFormat="1" ht="14.25" hidden="1"/>
    <row r="738" s="153" customFormat="1" ht="14.25" hidden="1"/>
    <row r="739" s="153" customFormat="1" ht="14.25" hidden="1"/>
    <row r="740" s="153" customFormat="1" ht="14.25" hidden="1"/>
    <row r="741" s="153" customFormat="1" ht="14.25" hidden="1"/>
    <row r="742" s="153" customFormat="1" ht="14.25" hidden="1"/>
    <row r="743" s="153" customFormat="1" ht="14.25" hidden="1"/>
    <row r="744" s="153" customFormat="1" ht="14.25" hidden="1"/>
    <row r="745" s="153" customFormat="1" ht="14.25" hidden="1"/>
    <row r="746" s="153" customFormat="1" ht="14.25" hidden="1"/>
    <row r="747" s="153" customFormat="1" ht="14.25" hidden="1"/>
    <row r="748" s="153" customFormat="1" ht="14.25" hidden="1"/>
    <row r="749" s="153" customFormat="1" ht="14.25" hidden="1"/>
    <row r="750" s="153" customFormat="1" ht="14.25" hidden="1"/>
    <row r="751" s="153" customFormat="1" ht="14.25" hidden="1"/>
    <row r="752" s="153" customFormat="1" ht="14.25" hidden="1"/>
    <row r="753" s="153" customFormat="1" ht="14.25" hidden="1"/>
    <row r="754" s="153" customFormat="1" ht="14.25" hidden="1"/>
    <row r="755" s="153" customFormat="1" ht="14.25" hidden="1"/>
    <row r="756" s="153" customFormat="1" ht="14.25" hidden="1"/>
    <row r="757" s="153" customFormat="1" ht="14.25" hidden="1"/>
    <row r="758" s="153" customFormat="1" ht="14.25" hidden="1"/>
    <row r="759" s="153" customFormat="1" ht="14.25" hidden="1"/>
    <row r="760" s="153" customFormat="1" ht="14.25" hidden="1"/>
    <row r="761" s="153" customFormat="1" ht="14.25" hidden="1"/>
    <row r="762" s="153" customFormat="1" ht="14.25" hidden="1"/>
    <row r="763" s="153" customFormat="1" ht="14.25" hidden="1"/>
    <row r="764" s="153" customFormat="1" ht="14.25" hidden="1"/>
    <row r="765" s="153" customFormat="1" ht="14.25" hidden="1"/>
    <row r="766" s="153" customFormat="1" ht="14.25" hidden="1"/>
    <row r="767" s="153" customFormat="1" ht="14.25" hidden="1"/>
    <row r="768" s="153" customFormat="1" ht="14.25" hidden="1"/>
    <row r="769" s="153" customFormat="1" ht="14.25" hidden="1"/>
    <row r="770" s="153" customFormat="1" ht="14.25" hidden="1"/>
    <row r="771" s="153" customFormat="1" ht="14.25" hidden="1"/>
    <row r="772" s="153" customFormat="1" ht="14.25" hidden="1"/>
    <row r="773" s="153" customFormat="1" ht="14.25" hidden="1"/>
    <row r="774" s="153" customFormat="1" ht="14.25" hidden="1"/>
    <row r="775" s="153" customFormat="1" ht="14.25" hidden="1"/>
    <row r="776" s="153" customFormat="1" ht="14.25" hidden="1"/>
    <row r="777" s="153" customFormat="1" ht="14.25" hidden="1"/>
    <row r="778" s="153" customFormat="1" ht="14.25" hidden="1"/>
    <row r="779" s="153" customFormat="1" ht="14.25" hidden="1"/>
    <row r="780" s="153" customFormat="1" ht="14.25" hidden="1"/>
    <row r="781" s="153" customFormat="1" ht="14.25" hidden="1"/>
    <row r="782" s="153" customFormat="1" ht="14.25" hidden="1"/>
    <row r="783" s="153" customFormat="1" ht="14.25" hidden="1"/>
    <row r="784" s="153" customFormat="1" ht="14.25" hidden="1"/>
    <row r="785" s="153" customFormat="1" ht="14.25" hidden="1"/>
    <row r="786" s="153" customFormat="1" ht="14.25" hidden="1"/>
    <row r="787" s="153" customFormat="1" ht="14.25" hidden="1"/>
    <row r="788" s="153" customFormat="1" ht="14.25" hidden="1"/>
    <row r="789" s="153" customFormat="1" ht="14.25" hidden="1"/>
    <row r="790" s="153" customFormat="1" ht="14.25" hidden="1"/>
    <row r="791" s="153" customFormat="1" ht="14.25" hidden="1"/>
    <row r="792" s="153" customFormat="1" ht="14.25" hidden="1"/>
    <row r="793" s="153" customFormat="1" ht="14.25" hidden="1"/>
    <row r="794" s="153" customFormat="1" ht="14.25" hidden="1"/>
    <row r="795" s="153" customFormat="1" ht="14.25" hidden="1"/>
    <row r="796" s="153" customFormat="1" ht="14.25" hidden="1"/>
    <row r="797" s="153" customFormat="1" ht="14.25" hidden="1"/>
    <row r="798" s="153" customFormat="1" ht="14.25" hidden="1"/>
    <row r="799" s="153" customFormat="1" ht="14.25" hidden="1"/>
    <row r="800" s="153" customFormat="1" ht="14.25" hidden="1"/>
    <row r="801" s="153" customFormat="1" ht="14.25" hidden="1"/>
    <row r="802" s="153" customFormat="1" ht="14.25" hidden="1"/>
    <row r="803" s="153" customFormat="1" ht="14.25" hidden="1"/>
    <row r="804" s="153" customFormat="1" ht="14.25" hidden="1"/>
    <row r="805" s="153" customFormat="1" ht="14.25" hidden="1"/>
    <row r="806" s="153" customFormat="1" ht="14.25" hidden="1"/>
    <row r="807" s="153" customFormat="1" ht="14.25" hidden="1"/>
    <row r="808" s="153" customFormat="1" ht="14.25" hidden="1"/>
    <row r="809" s="153" customFormat="1" ht="14.25" hidden="1"/>
    <row r="810" s="153" customFormat="1" ht="14.25" hidden="1"/>
    <row r="811" s="153" customFormat="1" ht="14.25" hidden="1"/>
    <row r="812" s="153" customFormat="1" ht="14.25" hidden="1"/>
    <row r="813" s="153" customFormat="1" ht="14.25" hidden="1"/>
    <row r="814" s="153" customFormat="1" ht="14.25" hidden="1"/>
    <row r="815" s="153" customFormat="1" ht="14.25" hidden="1"/>
    <row r="816" s="153" customFormat="1" ht="14.25" hidden="1"/>
    <row r="817" s="153" customFormat="1" ht="14.25" hidden="1"/>
    <row r="818" s="153" customFormat="1" ht="14.25" hidden="1"/>
    <row r="819" s="153" customFormat="1" ht="14.25" hidden="1"/>
    <row r="820" s="153" customFormat="1" ht="14.25" hidden="1"/>
    <row r="821" s="153" customFormat="1" ht="14.25" hidden="1"/>
    <row r="822" s="153" customFormat="1" ht="14.25" hidden="1"/>
    <row r="823" s="153" customFormat="1" ht="14.25" hidden="1"/>
    <row r="824" s="153" customFormat="1" ht="14.25" hidden="1"/>
    <row r="825" s="153" customFormat="1" ht="14.25" hidden="1"/>
    <row r="826" s="153" customFormat="1" ht="14.25" hidden="1"/>
    <row r="827" s="153" customFormat="1" ht="14.25" hidden="1"/>
    <row r="828" s="153" customFormat="1" ht="14.25" hidden="1"/>
    <row r="829" s="153" customFormat="1" ht="14.25" hidden="1"/>
    <row r="830" s="153" customFormat="1" ht="14.25" hidden="1"/>
    <row r="831" s="153" customFormat="1" ht="14.25" hidden="1"/>
    <row r="832" s="153" customFormat="1" ht="14.25" hidden="1"/>
    <row r="833" s="153" customFormat="1" ht="14.25" hidden="1"/>
    <row r="834" s="153" customFormat="1" ht="14.25" hidden="1"/>
    <row r="835" s="153" customFormat="1" ht="14.25" hidden="1"/>
    <row r="836" s="153" customFormat="1" ht="14.25" hidden="1"/>
    <row r="837" s="153" customFormat="1" ht="14.25" hidden="1"/>
    <row r="838" s="153" customFormat="1" ht="14.25" hidden="1"/>
    <row r="839" s="153" customFormat="1" ht="14.25" hidden="1"/>
    <row r="840" s="153" customFormat="1" ht="14.25" hidden="1"/>
    <row r="841" s="153" customFormat="1" ht="14.25" hidden="1"/>
    <row r="842" s="153" customFormat="1" ht="14.25" hidden="1"/>
    <row r="843" s="153" customFormat="1" ht="14.25" hidden="1"/>
    <row r="844" s="153" customFormat="1" ht="14.25" hidden="1"/>
    <row r="845" s="153" customFormat="1" ht="14.25" hidden="1"/>
    <row r="846" s="153" customFormat="1" ht="14.25" hidden="1"/>
    <row r="847" s="153" customFormat="1" ht="14.25" hidden="1"/>
    <row r="848" s="153" customFormat="1" ht="14.25" hidden="1"/>
    <row r="849" s="153" customFormat="1" ht="14.25" hidden="1"/>
    <row r="850" s="153" customFormat="1" ht="14.25" hidden="1"/>
    <row r="851" s="153" customFormat="1" ht="14.25" hidden="1"/>
    <row r="852" s="153" customFormat="1" ht="14.25" hidden="1"/>
    <row r="853" s="153" customFormat="1" ht="14.25" hidden="1"/>
    <row r="854" s="153" customFormat="1" ht="14.25" hidden="1"/>
    <row r="855" s="153" customFormat="1" ht="14.25" hidden="1"/>
    <row r="856" s="153" customFormat="1" ht="14.25" hidden="1"/>
    <row r="857" s="153" customFormat="1" ht="14.25" hidden="1"/>
    <row r="858" s="153" customFormat="1" ht="14.25" hidden="1"/>
    <row r="859" s="153" customFormat="1" ht="14.25" hidden="1"/>
    <row r="860" s="153" customFormat="1" ht="14.25" hidden="1"/>
    <row r="861" s="153" customFormat="1" ht="14.25" hidden="1"/>
    <row r="862" s="153" customFormat="1" ht="14.25" hidden="1"/>
    <row r="863" s="153" customFormat="1" ht="14.25" hidden="1"/>
    <row r="864" s="153" customFormat="1" ht="14.25" hidden="1"/>
    <row r="865" s="153" customFormat="1" ht="14.25" hidden="1"/>
    <row r="866" s="153" customFormat="1" ht="14.25" hidden="1"/>
    <row r="867" s="153" customFormat="1" ht="14.25" hidden="1"/>
    <row r="868" s="153" customFormat="1" ht="14.25" hidden="1"/>
    <row r="869" s="153" customFormat="1" ht="14.25" hidden="1"/>
    <row r="870" s="153" customFormat="1" ht="14.25" hidden="1"/>
    <row r="871" s="153" customFormat="1" ht="14.25" hidden="1"/>
    <row r="872" s="153" customFormat="1" ht="14.25" hidden="1"/>
    <row r="873" s="153" customFormat="1" ht="14.25" hidden="1"/>
    <row r="874" s="153" customFormat="1" ht="14.25" hidden="1"/>
    <row r="875" s="153" customFormat="1" ht="14.25" hidden="1"/>
    <row r="876" s="153" customFormat="1" ht="14.25" hidden="1"/>
    <row r="877" s="153" customFormat="1" ht="14.25" hidden="1"/>
    <row r="878" s="153" customFormat="1" ht="14.25" hidden="1"/>
    <row r="879" s="153" customFormat="1" ht="14.25" hidden="1"/>
    <row r="880" s="153" customFormat="1" ht="14.25" hidden="1"/>
    <row r="881" s="153" customFormat="1" ht="14.25" hidden="1"/>
    <row r="882" s="153" customFormat="1" ht="14.25" hidden="1"/>
    <row r="883" s="153" customFormat="1" ht="14.25" hidden="1"/>
    <row r="884" s="153" customFormat="1" ht="14.25" hidden="1"/>
    <row r="885" s="153" customFormat="1" ht="14.25" hidden="1"/>
    <row r="886" s="153" customFormat="1" ht="14.25" hidden="1"/>
    <row r="887" s="153" customFormat="1" ht="14.25" hidden="1"/>
    <row r="888" s="153" customFormat="1" ht="14.25" hidden="1"/>
    <row r="889" s="153" customFormat="1" ht="14.25" hidden="1"/>
    <row r="890" s="153" customFormat="1" ht="14.25" hidden="1"/>
    <row r="891" s="153" customFormat="1" ht="14.25" hidden="1"/>
    <row r="892" s="153" customFormat="1" ht="14.25" hidden="1"/>
    <row r="893" s="153" customFormat="1" ht="14.25" hidden="1"/>
    <row r="894" s="153" customFormat="1" ht="14.25" hidden="1"/>
    <row r="895" s="153" customFormat="1" ht="14.25" hidden="1"/>
    <row r="896" s="153" customFormat="1" ht="14.25" hidden="1"/>
    <row r="897" s="153" customFormat="1" ht="14.25" hidden="1"/>
    <row r="898" s="153" customFormat="1" ht="14.25" hidden="1"/>
    <row r="899" s="153" customFormat="1" ht="14.25" hidden="1"/>
    <row r="900" s="153" customFormat="1" ht="14.25" hidden="1"/>
    <row r="901" s="153" customFormat="1" ht="14.25" hidden="1"/>
    <row r="902" s="153" customFormat="1" ht="14.25" hidden="1"/>
    <row r="903" s="153" customFormat="1" ht="14.25" hidden="1"/>
    <row r="904" s="153" customFormat="1" ht="14.25" hidden="1"/>
    <row r="905" s="153" customFormat="1" ht="14.25" hidden="1"/>
    <row r="906" s="153" customFormat="1" ht="14.25" hidden="1"/>
  </sheetData>
  <sheetProtection sheet="1" selectLockedCells="1"/>
  <protectedRanges>
    <protectedRange sqref="G45" name="Range1"/>
  </protectedRanges>
  <mergeCells count="86">
    <mergeCell ref="A7:F7"/>
    <mergeCell ref="A1:Q1"/>
    <mergeCell ref="A2:Q2"/>
    <mergeCell ref="D5:F5"/>
    <mergeCell ref="A6:C6"/>
    <mergeCell ref="D6:F6"/>
    <mergeCell ref="A8:F8"/>
    <mergeCell ref="A9:F11"/>
    <mergeCell ref="G10:G11"/>
    <mergeCell ref="H10:H11"/>
    <mergeCell ref="I10:I11"/>
    <mergeCell ref="D22:F22"/>
    <mergeCell ref="Q10:Q11"/>
    <mergeCell ref="B12:F12"/>
    <mergeCell ref="D13:F13"/>
    <mergeCell ref="D14:F14"/>
    <mergeCell ref="D15:F15"/>
    <mergeCell ref="D16:F16"/>
    <mergeCell ref="K10:K11"/>
    <mergeCell ref="L10:L11"/>
    <mergeCell ref="M10:M11"/>
    <mergeCell ref="N10:N11"/>
    <mergeCell ref="O10:O11"/>
    <mergeCell ref="P10:P11"/>
    <mergeCell ref="J10:J11"/>
    <mergeCell ref="D17:F17"/>
    <mergeCell ref="D18:F18"/>
    <mergeCell ref="D19:F19"/>
    <mergeCell ref="D20:F20"/>
    <mergeCell ref="D21:F21"/>
    <mergeCell ref="D37:F37"/>
    <mergeCell ref="C23:F23"/>
    <mergeCell ref="B24:F24"/>
    <mergeCell ref="C28:F28"/>
    <mergeCell ref="B29:F29"/>
    <mergeCell ref="C30:F30"/>
    <mergeCell ref="D31:F31"/>
    <mergeCell ref="D32:F32"/>
    <mergeCell ref="D33:F33"/>
    <mergeCell ref="D34:F34"/>
    <mergeCell ref="D35:F35"/>
    <mergeCell ref="D36:F36"/>
    <mergeCell ref="D54:F54"/>
    <mergeCell ref="D38:F38"/>
    <mergeCell ref="D39:F39"/>
    <mergeCell ref="B40:F40"/>
    <mergeCell ref="D41:F41"/>
    <mergeCell ref="C42:F42"/>
    <mergeCell ref="D45:F45"/>
    <mergeCell ref="C46:F46"/>
    <mergeCell ref="C47:F47"/>
    <mergeCell ref="B51:F51"/>
    <mergeCell ref="D52:F52"/>
    <mergeCell ref="D53:F53"/>
    <mergeCell ref="D66:F66"/>
    <mergeCell ref="B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79:F79"/>
    <mergeCell ref="B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N86:Q86"/>
    <mergeCell ref="N87:Q87"/>
    <mergeCell ref="A83:C83"/>
    <mergeCell ref="M83:Q83"/>
    <mergeCell ref="A84:F84"/>
    <mergeCell ref="N84:Q84"/>
    <mergeCell ref="A85:F85"/>
    <mergeCell ref="N85:Q85"/>
  </mergeCells>
  <conditionalFormatting sqref="H47:N47">
    <cfRule type="containsText" priority="6" dxfId="0" operator="containsText" text="ERROR">
      <formula>NOT(ISERROR(SEARCH("ERROR",H47)))</formula>
    </cfRule>
  </conditionalFormatting>
  <conditionalFormatting sqref="H47">
    <cfRule type="containsText" priority="5" dxfId="0" operator="containsText" text="ERROR">
      <formula>NOT(ISERROR(SEARCH("ERROR",H47)))</formula>
    </cfRule>
  </conditionalFormatting>
  <conditionalFormatting sqref="O47">
    <cfRule type="containsText" priority="4" dxfId="0" operator="containsText" text="ERROR">
      <formula>NOT(ISERROR(SEARCH("ERROR",O47)))</formula>
    </cfRule>
  </conditionalFormatting>
  <conditionalFormatting sqref="O47">
    <cfRule type="containsText" priority="3" dxfId="0" operator="containsText" text="ERROR">
      <formula>NOT(ISERROR(SEARCH("ERROR",O47)))</formula>
    </cfRule>
  </conditionalFormatting>
  <conditionalFormatting sqref="G47">
    <cfRule type="containsText" priority="2" dxfId="0" operator="containsText" text="ERROR">
      <formula>NOT(ISERROR(SEARCH("ERROR",G47)))</formula>
    </cfRule>
  </conditionalFormatting>
  <conditionalFormatting sqref="G47">
    <cfRule type="containsText" priority="1" dxfId="0" operator="containsText" text="ERROR">
      <formula>NOT(ISERROR(SEARCH("ERROR",G47)))</formula>
    </cfRule>
  </conditionalFormatting>
  <dataValidations count="2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5">
      <formula1>SUM(P23+P27-H25)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5">
      <formula1>P23+P27-G25</formula1>
    </dataValidation>
  </dataValidations>
  <printOptions/>
  <pageMargins left="0.7" right="0.7" top="0.75" bottom="0.75" header="0.3" footer="0.3"/>
  <pageSetup fitToHeight="2" fitToWidth="1" horizontalDpi="600" verticalDpi="6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80" zoomScaleNormal="80" zoomScalePageLayoutView="0" workbookViewId="0" topLeftCell="C1">
      <selection activeCell="A80" sqref="A80"/>
    </sheetView>
  </sheetViews>
  <sheetFormatPr defaultColWidth="0" defaultRowHeight="12.75" zeroHeight="1"/>
  <cols>
    <col min="1" max="1" width="3.421875" style="251" customWidth="1"/>
    <col min="2" max="5" width="3.57421875" style="251" customWidth="1"/>
    <col min="6" max="6" width="43.28125" style="251" customWidth="1"/>
    <col min="7" max="7" width="19.7109375" style="251" customWidth="1"/>
    <col min="8" max="8" width="20.28125" style="251" customWidth="1"/>
    <col min="9" max="9" width="16.00390625" style="251" customWidth="1"/>
    <col min="10" max="10" width="0.71875" style="251" customWidth="1"/>
    <col min="11" max="11" width="18.140625" style="251" customWidth="1"/>
    <col min="12" max="12" width="18.8515625" style="251" customWidth="1"/>
    <col min="13" max="13" width="17.57421875" style="251" customWidth="1"/>
    <col min="14" max="14" width="0.71875" style="251" customWidth="1"/>
    <col min="15" max="15" width="18.00390625" style="251" customWidth="1"/>
    <col min="16" max="16" width="18.140625" style="251" customWidth="1"/>
    <col min="17" max="17" width="14.28125" style="251" customWidth="1"/>
    <col min="18" max="18" width="0.2890625" style="0" customWidth="1"/>
    <col min="19" max="19" width="10.28125" style="0" hidden="1" customWidth="1"/>
    <col min="20" max="16384" width="0" style="0" hidden="1" customWidth="1"/>
  </cols>
  <sheetData>
    <row r="1" ht="21" customHeight="1">
      <c r="A1" s="333" t="s">
        <v>305</v>
      </c>
    </row>
    <row r="2" ht="16.5" customHeight="1">
      <c r="A2" s="333" t="s">
        <v>306</v>
      </c>
    </row>
    <row r="3" ht="22.5" customHeight="1" thickBot="1"/>
    <row r="4" spans="7:17" ht="18" customHeight="1" thickBot="1">
      <c r="G4" s="943" t="s">
        <v>307</v>
      </c>
      <c r="H4" s="944"/>
      <c r="I4" s="945"/>
      <c r="J4" s="539"/>
      <c r="K4" s="943" t="s">
        <v>49</v>
      </c>
      <c r="L4" s="944"/>
      <c r="M4" s="945"/>
      <c r="N4" s="539"/>
      <c r="O4" s="943" t="s">
        <v>28</v>
      </c>
      <c r="P4" s="944"/>
      <c r="Q4" s="945"/>
    </row>
    <row r="5" spans="7:18" ht="16.5" customHeight="1" thickBot="1">
      <c r="G5" s="540" t="s">
        <v>308</v>
      </c>
      <c r="H5" s="541" t="s">
        <v>309</v>
      </c>
      <c r="I5" s="946" t="s">
        <v>310</v>
      </c>
      <c r="J5" s="539"/>
      <c r="K5" s="540" t="s">
        <v>308</v>
      </c>
      <c r="L5" s="541" t="s">
        <v>309</v>
      </c>
      <c r="M5" s="946" t="s">
        <v>310</v>
      </c>
      <c r="N5" s="539"/>
      <c r="O5" s="540" t="s">
        <v>308</v>
      </c>
      <c r="P5" s="541" t="s">
        <v>309</v>
      </c>
      <c r="Q5" s="946" t="s">
        <v>310</v>
      </c>
      <c r="R5" s="180"/>
    </row>
    <row r="6" spans="7:18" ht="16.5" customHeight="1" thickBot="1">
      <c r="G6" s="542" t="s">
        <v>311</v>
      </c>
      <c r="H6" s="543" t="s">
        <v>312</v>
      </c>
      <c r="I6" s="947"/>
      <c r="J6" s="539"/>
      <c r="K6" s="542" t="s">
        <v>311</v>
      </c>
      <c r="L6" s="543" t="s">
        <v>312</v>
      </c>
      <c r="M6" s="947"/>
      <c r="N6" s="539"/>
      <c r="O6" s="542" t="s">
        <v>311</v>
      </c>
      <c r="P6" s="543" t="s">
        <v>312</v>
      </c>
      <c r="Q6" s="947"/>
      <c r="R6" s="180"/>
    </row>
    <row r="7" spans="1:18" ht="16.5" customHeight="1">
      <c r="A7" s="929" t="s">
        <v>284</v>
      </c>
      <c r="B7" s="930"/>
      <c r="C7" s="930"/>
      <c r="D7" s="930"/>
      <c r="E7" s="930"/>
      <c r="F7" s="931"/>
      <c r="G7" s="544" t="s">
        <v>1</v>
      </c>
      <c r="H7" s="545" t="s">
        <v>1</v>
      </c>
      <c r="I7" s="947"/>
      <c r="J7" s="539"/>
      <c r="K7" s="544" t="s">
        <v>101</v>
      </c>
      <c r="L7" s="546" t="s">
        <v>101</v>
      </c>
      <c r="M7" s="947"/>
      <c r="N7" s="539"/>
      <c r="O7" s="547" t="s">
        <v>5</v>
      </c>
      <c r="P7" s="545" t="s">
        <v>5</v>
      </c>
      <c r="Q7" s="947"/>
      <c r="R7" s="180"/>
    </row>
    <row r="8" spans="1:18" ht="16.5" customHeight="1">
      <c r="A8" s="932"/>
      <c r="B8" s="933"/>
      <c r="C8" s="933"/>
      <c r="D8" s="933"/>
      <c r="E8" s="933"/>
      <c r="F8" s="934"/>
      <c r="G8" s="938" t="s">
        <v>286</v>
      </c>
      <c r="H8" s="940" t="s">
        <v>286</v>
      </c>
      <c r="I8" s="947"/>
      <c r="J8" s="539"/>
      <c r="K8" s="938" t="s">
        <v>49</v>
      </c>
      <c r="L8" s="940" t="s">
        <v>49</v>
      </c>
      <c r="M8" s="947"/>
      <c r="N8" s="539"/>
      <c r="O8" s="938" t="s">
        <v>28</v>
      </c>
      <c r="P8" s="949" t="s">
        <v>28</v>
      </c>
      <c r="Q8" s="947"/>
      <c r="R8" s="180"/>
    </row>
    <row r="9" spans="1:18" ht="37.5" customHeight="1" thickBot="1">
      <c r="A9" s="935"/>
      <c r="B9" s="936"/>
      <c r="C9" s="936"/>
      <c r="D9" s="936"/>
      <c r="E9" s="936"/>
      <c r="F9" s="937"/>
      <c r="G9" s="939"/>
      <c r="H9" s="941"/>
      <c r="I9" s="948"/>
      <c r="J9" s="539"/>
      <c r="K9" s="939"/>
      <c r="L9" s="941"/>
      <c r="M9" s="948"/>
      <c r="N9" s="548"/>
      <c r="O9" s="942"/>
      <c r="P9" s="950"/>
      <c r="Q9" s="948"/>
      <c r="R9" s="180"/>
    </row>
    <row r="10" spans="1:18" ht="16.5" customHeight="1">
      <c r="A10" s="549">
        <v>1</v>
      </c>
      <c r="B10" s="926" t="s">
        <v>321</v>
      </c>
      <c r="C10" s="927"/>
      <c r="D10" s="927"/>
      <c r="E10" s="927"/>
      <c r="F10" s="928"/>
      <c r="G10" s="551"/>
      <c r="H10" s="551"/>
      <c r="I10" s="501"/>
      <c r="J10" s="539"/>
      <c r="K10" s="551"/>
      <c r="L10" s="551"/>
      <c r="M10" s="501"/>
      <c r="N10" s="548"/>
      <c r="O10" s="552"/>
      <c r="P10" s="553"/>
      <c r="Q10" s="501"/>
      <c r="R10" s="180"/>
    </row>
    <row r="11" spans="1:18" ht="16.5" customHeight="1">
      <c r="A11" s="554"/>
      <c r="B11" s="555"/>
      <c r="C11" s="208" t="s">
        <v>39</v>
      </c>
      <c r="D11" s="908" t="s">
        <v>61</v>
      </c>
      <c r="E11" s="908"/>
      <c r="F11" s="909"/>
      <c r="G11" s="556"/>
      <c r="H11" s="556"/>
      <c r="I11" s="505"/>
      <c r="J11" s="539"/>
      <c r="K11" s="509">
        <v>192053984</v>
      </c>
      <c r="L11" s="510">
        <v>160725402</v>
      </c>
      <c r="M11" s="505">
        <f>+L11-K11</f>
        <v>-31328582</v>
      </c>
      <c r="N11" s="548"/>
      <c r="O11" s="557"/>
      <c r="P11" s="558"/>
      <c r="Q11" s="505"/>
      <c r="R11" s="180"/>
    </row>
    <row r="12" spans="1:18" ht="16.5" customHeight="1">
      <c r="A12" s="554"/>
      <c r="B12" s="555"/>
      <c r="C12" s="208" t="s">
        <v>40</v>
      </c>
      <c r="D12" s="908" t="s">
        <v>74</v>
      </c>
      <c r="E12" s="908"/>
      <c r="F12" s="909"/>
      <c r="G12" s="556"/>
      <c r="H12" s="556"/>
      <c r="I12" s="505"/>
      <c r="J12" s="539"/>
      <c r="K12" s="556"/>
      <c r="L12" s="556"/>
      <c r="M12" s="505"/>
      <c r="N12" s="548"/>
      <c r="O12" s="557"/>
      <c r="P12" s="558"/>
      <c r="Q12" s="505"/>
      <c r="R12" s="180"/>
    </row>
    <row r="13" spans="1:18" ht="16.5" customHeight="1">
      <c r="A13" s="554"/>
      <c r="B13" s="555"/>
      <c r="C13" s="559" t="s">
        <v>41</v>
      </c>
      <c r="D13" s="908" t="s">
        <v>64</v>
      </c>
      <c r="E13" s="908"/>
      <c r="F13" s="909"/>
      <c r="G13" s="556"/>
      <c r="H13" s="556"/>
      <c r="I13" s="505"/>
      <c r="J13" s="539"/>
      <c r="K13" s="556"/>
      <c r="L13" s="556"/>
      <c r="M13" s="505"/>
      <c r="N13" s="548"/>
      <c r="O13" s="557"/>
      <c r="P13" s="558"/>
      <c r="Q13" s="505"/>
      <c r="R13" s="180"/>
    </row>
    <row r="14" spans="1:18" ht="16.5" customHeight="1">
      <c r="A14" s="560"/>
      <c r="B14" s="561"/>
      <c r="C14" s="559" t="s">
        <v>42</v>
      </c>
      <c r="D14" s="905" t="s">
        <v>65</v>
      </c>
      <c r="E14" s="905"/>
      <c r="F14" s="906"/>
      <c r="G14" s="509"/>
      <c r="H14" s="510">
        <v>7212458</v>
      </c>
      <c r="I14" s="505">
        <f>+H14-G14</f>
        <v>7212458</v>
      </c>
      <c r="J14" s="539"/>
      <c r="K14" s="563"/>
      <c r="L14" s="563"/>
      <c r="M14" s="505"/>
      <c r="N14" s="548"/>
      <c r="O14" s="512"/>
      <c r="P14" s="513"/>
      <c r="Q14" s="505"/>
      <c r="R14" s="180"/>
    </row>
    <row r="15" spans="1:18" ht="16.5" customHeight="1">
      <c r="A15" s="560"/>
      <c r="B15" s="561"/>
      <c r="C15" s="559" t="s">
        <v>43</v>
      </c>
      <c r="D15" s="903" t="s">
        <v>66</v>
      </c>
      <c r="E15" s="903"/>
      <c r="F15" s="904"/>
      <c r="G15" s="509"/>
      <c r="H15" s="510">
        <v>24116124</v>
      </c>
      <c r="I15" s="505">
        <f>+H15-G15</f>
        <v>24116124</v>
      </c>
      <c r="J15" s="539"/>
      <c r="K15" s="563"/>
      <c r="L15" s="563"/>
      <c r="M15" s="505"/>
      <c r="N15" s="548"/>
      <c r="O15" s="512"/>
      <c r="P15" s="513"/>
      <c r="Q15" s="505"/>
      <c r="R15" s="180"/>
    </row>
    <row r="16" spans="1:18" ht="16.5" customHeight="1">
      <c r="A16" s="560"/>
      <c r="B16" s="561"/>
      <c r="C16" s="559" t="s">
        <v>44</v>
      </c>
      <c r="D16" s="903" t="s">
        <v>67</v>
      </c>
      <c r="E16" s="903"/>
      <c r="F16" s="904"/>
      <c r="G16" s="509"/>
      <c r="H16" s="509"/>
      <c r="I16" s="505"/>
      <c r="J16" s="539"/>
      <c r="K16" s="563"/>
      <c r="L16" s="563"/>
      <c r="M16" s="505"/>
      <c r="N16" s="548"/>
      <c r="O16" s="512"/>
      <c r="P16" s="513"/>
      <c r="Q16" s="505"/>
      <c r="R16" s="180"/>
    </row>
    <row r="17" spans="1:18" ht="16.5" customHeight="1">
      <c r="A17" s="560"/>
      <c r="B17" s="561"/>
      <c r="C17" s="559" t="s">
        <v>45</v>
      </c>
      <c r="D17" s="903" t="s">
        <v>68</v>
      </c>
      <c r="E17" s="903"/>
      <c r="F17" s="904"/>
      <c r="G17" s="509"/>
      <c r="H17" s="509"/>
      <c r="I17" s="505"/>
      <c r="J17" s="539"/>
      <c r="K17" s="563"/>
      <c r="L17" s="563"/>
      <c r="M17" s="505"/>
      <c r="N17" s="548"/>
      <c r="O17" s="512">
        <v>1302522</v>
      </c>
      <c r="P17" s="513">
        <v>1302522</v>
      </c>
      <c r="Q17" s="505"/>
      <c r="R17" s="180"/>
    </row>
    <row r="18" spans="1:18" ht="16.5" customHeight="1">
      <c r="A18" s="560"/>
      <c r="B18" s="561"/>
      <c r="C18" s="559" t="s">
        <v>46</v>
      </c>
      <c r="D18" s="903" t="s">
        <v>78</v>
      </c>
      <c r="E18" s="903"/>
      <c r="F18" s="904"/>
      <c r="G18" s="509">
        <v>20012571.400000006</v>
      </c>
      <c r="H18" s="509">
        <v>20012571.400000006</v>
      </c>
      <c r="I18" s="505"/>
      <c r="J18" s="539"/>
      <c r="K18" s="563"/>
      <c r="L18" s="563"/>
      <c r="M18" s="505"/>
      <c r="N18" s="548"/>
      <c r="O18" s="564"/>
      <c r="P18" s="565"/>
      <c r="Q18" s="505"/>
      <c r="R18" s="180"/>
    </row>
    <row r="19" spans="1:18" ht="16.5" customHeight="1">
      <c r="A19" s="560"/>
      <c r="B19" s="561"/>
      <c r="C19" s="559" t="s">
        <v>47</v>
      </c>
      <c r="D19" s="903" t="s">
        <v>94</v>
      </c>
      <c r="E19" s="903"/>
      <c r="F19" s="904"/>
      <c r="G19" s="509">
        <v>67074265.7</v>
      </c>
      <c r="H19" s="509">
        <v>67074265.7</v>
      </c>
      <c r="I19" s="505"/>
      <c r="J19" s="539"/>
      <c r="K19" s="563"/>
      <c r="L19" s="563"/>
      <c r="M19" s="505"/>
      <c r="N19" s="548"/>
      <c r="O19" s="564"/>
      <c r="P19" s="565"/>
      <c r="Q19" s="505"/>
      <c r="R19" s="180"/>
    </row>
    <row r="20" spans="1:18" ht="16.5" customHeight="1" thickBot="1">
      <c r="A20" s="560"/>
      <c r="B20" s="561"/>
      <c r="C20" s="208" t="s">
        <v>48</v>
      </c>
      <c r="D20" s="903" t="s">
        <v>290</v>
      </c>
      <c r="E20" s="903"/>
      <c r="F20" s="904"/>
      <c r="G20" s="509">
        <v>7690328</v>
      </c>
      <c r="H20" s="509">
        <v>7690328</v>
      </c>
      <c r="I20" s="505"/>
      <c r="J20" s="539"/>
      <c r="K20" s="566"/>
      <c r="L20" s="566"/>
      <c r="M20" s="517"/>
      <c r="N20" s="548"/>
      <c r="O20" s="512">
        <v>86813</v>
      </c>
      <c r="P20" s="513">
        <v>86813</v>
      </c>
      <c r="Q20" s="505"/>
      <c r="R20" s="180"/>
    </row>
    <row r="21" spans="1:18" ht="16.5" customHeight="1" thickBot="1">
      <c r="A21" s="554"/>
      <c r="B21" s="567" t="s">
        <v>57</v>
      </c>
      <c r="C21" s="922" t="s">
        <v>77</v>
      </c>
      <c r="D21" s="922"/>
      <c r="E21" s="922"/>
      <c r="F21" s="922"/>
      <c r="G21" s="568">
        <v>94777165.10000001</v>
      </c>
      <c r="H21" s="568">
        <v>126105747.10000001</v>
      </c>
      <c r="I21" s="569">
        <f>SUM(I10:I20)</f>
        <v>31328582</v>
      </c>
      <c r="J21" s="539"/>
      <c r="K21" s="568">
        <v>192053984</v>
      </c>
      <c r="L21" s="568">
        <v>160725402</v>
      </c>
      <c r="M21" s="518">
        <f>SUM(M10:M20)</f>
        <v>-31328582</v>
      </c>
      <c r="N21" s="548"/>
      <c r="O21" s="570">
        <v>1389335</v>
      </c>
      <c r="P21" s="571">
        <v>1389335</v>
      </c>
      <c r="Q21" s="569"/>
      <c r="R21" s="180"/>
    </row>
    <row r="22" spans="1:18" ht="16.5" customHeight="1">
      <c r="A22" s="549">
        <v>2</v>
      </c>
      <c r="B22" s="912" t="s">
        <v>322</v>
      </c>
      <c r="C22" s="913"/>
      <c r="D22" s="913"/>
      <c r="E22" s="913"/>
      <c r="F22" s="914"/>
      <c r="G22" s="556"/>
      <c r="H22" s="556"/>
      <c r="I22" s="505"/>
      <c r="J22" s="539"/>
      <c r="K22" s="556"/>
      <c r="L22" s="556"/>
      <c r="M22" s="501"/>
      <c r="N22" s="548"/>
      <c r="O22" s="557"/>
      <c r="P22" s="558"/>
      <c r="Q22" s="505"/>
      <c r="R22" s="180"/>
    </row>
    <row r="23" spans="1:18" ht="16.5" customHeight="1">
      <c r="A23" s="554"/>
      <c r="B23" s="567"/>
      <c r="C23" s="266" t="s">
        <v>39</v>
      </c>
      <c r="D23" s="266" t="s">
        <v>80</v>
      </c>
      <c r="E23" s="266"/>
      <c r="F23" s="389"/>
      <c r="G23" s="509"/>
      <c r="H23" s="509"/>
      <c r="I23" s="505"/>
      <c r="J23" s="539"/>
      <c r="K23" s="509"/>
      <c r="L23" s="509"/>
      <c r="M23" s="505"/>
      <c r="N23" s="548"/>
      <c r="O23" s="564"/>
      <c r="P23" s="565"/>
      <c r="Q23" s="505"/>
      <c r="R23" s="180"/>
    </row>
    <row r="24" spans="1:18" ht="16.5" customHeight="1">
      <c r="A24" s="554"/>
      <c r="B24" s="567"/>
      <c r="C24" s="266" t="s">
        <v>40</v>
      </c>
      <c r="D24" s="266" t="s">
        <v>292</v>
      </c>
      <c r="E24" s="266"/>
      <c r="F24" s="389"/>
      <c r="G24" s="509">
        <f>93888577+0.3</f>
        <v>93888577.3</v>
      </c>
      <c r="H24" s="509">
        <f>93888577+0.3</f>
        <v>93888577.3</v>
      </c>
      <c r="I24" s="505"/>
      <c r="J24" s="539"/>
      <c r="K24" s="563"/>
      <c r="L24" s="563"/>
      <c r="M24" s="505"/>
      <c r="N24" s="548"/>
      <c r="O24" s="512">
        <v>600000</v>
      </c>
      <c r="P24" s="519">
        <v>0</v>
      </c>
      <c r="Q24" s="505">
        <v>-600000</v>
      </c>
      <c r="R24" s="180"/>
    </row>
    <row r="25" spans="1:18" ht="16.5" customHeight="1" thickBot="1">
      <c r="A25" s="554"/>
      <c r="B25" s="567"/>
      <c r="C25" s="208" t="s">
        <v>41</v>
      </c>
      <c r="D25" s="208" t="s">
        <v>293</v>
      </c>
      <c r="E25" s="208"/>
      <c r="F25" s="572"/>
      <c r="G25" s="573">
        <v>1102898</v>
      </c>
      <c r="H25" s="573">
        <v>1102898</v>
      </c>
      <c r="I25" s="520">
        <f>+H25-G25</f>
        <v>0</v>
      </c>
      <c r="J25" s="539"/>
      <c r="K25" s="521"/>
      <c r="L25" s="521"/>
      <c r="M25" s="520">
        <f>+L25-K25</f>
        <v>0</v>
      </c>
      <c r="N25" s="548"/>
      <c r="O25" s="574">
        <v>11629</v>
      </c>
      <c r="P25" s="575">
        <v>8122</v>
      </c>
      <c r="Q25" s="520">
        <f>+P25-O25</f>
        <v>-3507</v>
      </c>
      <c r="R25" s="180"/>
    </row>
    <row r="26" spans="1:18" ht="16.5" customHeight="1" thickBot="1">
      <c r="A26" s="576"/>
      <c r="B26" s="577" t="s">
        <v>42</v>
      </c>
      <c r="C26" s="917" t="s">
        <v>77</v>
      </c>
      <c r="D26" s="917"/>
      <c r="E26" s="917"/>
      <c r="F26" s="917"/>
      <c r="G26" s="568">
        <v>94991475.3</v>
      </c>
      <c r="H26" s="568">
        <v>94991475.3</v>
      </c>
      <c r="I26" s="522">
        <f>SUM(I24:I25)</f>
        <v>0</v>
      </c>
      <c r="J26" s="539"/>
      <c r="K26" s="568">
        <v>0</v>
      </c>
      <c r="L26" s="568">
        <v>0</v>
      </c>
      <c r="M26" s="522">
        <f>SUM(M24:M25)</f>
        <v>0</v>
      </c>
      <c r="N26" s="548"/>
      <c r="O26" s="570">
        <v>611629</v>
      </c>
      <c r="P26" s="571">
        <v>0</v>
      </c>
      <c r="Q26" s="522">
        <f>SUM(Q24:Q25)</f>
        <v>-603507</v>
      </c>
      <c r="R26" s="180"/>
    </row>
    <row r="27" spans="1:18" ht="16.5" customHeight="1">
      <c r="A27" s="549">
        <v>3</v>
      </c>
      <c r="B27" s="912" t="s">
        <v>323</v>
      </c>
      <c r="C27" s="913"/>
      <c r="D27" s="913"/>
      <c r="E27" s="913"/>
      <c r="F27" s="914"/>
      <c r="G27" s="556"/>
      <c r="H27" s="556"/>
      <c r="I27" s="501"/>
      <c r="J27" s="539"/>
      <c r="K27" s="556"/>
      <c r="L27" s="556"/>
      <c r="M27" s="501"/>
      <c r="N27" s="548"/>
      <c r="O27" s="557"/>
      <c r="P27" s="558"/>
      <c r="Q27" s="501"/>
      <c r="R27" s="180"/>
    </row>
    <row r="28" spans="1:18" ht="16.5" customHeight="1">
      <c r="A28" s="579"/>
      <c r="B28" s="580" t="s">
        <v>98</v>
      </c>
      <c r="C28" s="908" t="s">
        <v>96</v>
      </c>
      <c r="D28" s="908"/>
      <c r="E28" s="908"/>
      <c r="F28" s="909"/>
      <c r="G28" s="556"/>
      <c r="H28" s="556"/>
      <c r="I28" s="505"/>
      <c r="J28" s="539"/>
      <c r="K28" s="556"/>
      <c r="L28" s="556"/>
      <c r="M28" s="505"/>
      <c r="N28" s="548"/>
      <c r="O28" s="557"/>
      <c r="P28" s="558"/>
      <c r="Q28" s="505"/>
      <c r="R28" s="180"/>
    </row>
    <row r="29" spans="1:18" ht="16.5" customHeight="1">
      <c r="A29" s="554"/>
      <c r="B29" s="580"/>
      <c r="C29" s="287" t="s">
        <v>39</v>
      </c>
      <c r="D29" s="924" t="s">
        <v>75</v>
      </c>
      <c r="E29" s="924"/>
      <c r="F29" s="925"/>
      <c r="G29" s="563"/>
      <c r="H29" s="563"/>
      <c r="I29" s="505"/>
      <c r="J29" s="539"/>
      <c r="K29" s="563"/>
      <c r="L29" s="563"/>
      <c r="M29" s="505"/>
      <c r="N29" s="548"/>
      <c r="O29" s="564"/>
      <c r="P29" s="565"/>
      <c r="Q29" s="505"/>
      <c r="R29" s="180"/>
    </row>
    <row r="30" spans="1:18" ht="16.5" customHeight="1">
      <c r="A30" s="554"/>
      <c r="B30" s="580"/>
      <c r="C30" s="287" t="s">
        <v>40</v>
      </c>
      <c r="D30" s="924" t="s">
        <v>69</v>
      </c>
      <c r="E30" s="924"/>
      <c r="F30" s="925"/>
      <c r="G30" s="563"/>
      <c r="H30" s="563"/>
      <c r="I30" s="505"/>
      <c r="J30" s="539"/>
      <c r="K30" s="563"/>
      <c r="L30" s="563"/>
      <c r="M30" s="505"/>
      <c r="N30" s="548"/>
      <c r="O30" s="564"/>
      <c r="P30" s="565"/>
      <c r="Q30" s="505"/>
      <c r="R30" s="180"/>
    </row>
    <row r="31" spans="1:18" ht="16.5" customHeight="1">
      <c r="A31" s="554"/>
      <c r="B31" s="580"/>
      <c r="C31" s="287" t="s">
        <v>41</v>
      </c>
      <c r="D31" s="908" t="s">
        <v>70</v>
      </c>
      <c r="E31" s="908"/>
      <c r="F31" s="909"/>
      <c r="G31" s="563"/>
      <c r="H31" s="563"/>
      <c r="I31" s="505"/>
      <c r="J31" s="539"/>
      <c r="K31" s="563"/>
      <c r="L31" s="563"/>
      <c r="M31" s="505"/>
      <c r="N31" s="548"/>
      <c r="O31" s="512"/>
      <c r="P31" s="513"/>
      <c r="Q31" s="505"/>
      <c r="R31" s="180"/>
    </row>
    <row r="32" spans="1:18" ht="16.5" customHeight="1">
      <c r="A32" s="554"/>
      <c r="B32" s="580"/>
      <c r="C32" s="287" t="s">
        <v>42</v>
      </c>
      <c r="D32" s="908" t="s">
        <v>71</v>
      </c>
      <c r="E32" s="908"/>
      <c r="F32" s="909"/>
      <c r="G32" s="563"/>
      <c r="H32" s="563"/>
      <c r="I32" s="505"/>
      <c r="J32" s="539"/>
      <c r="K32" s="563"/>
      <c r="L32" s="563"/>
      <c r="M32" s="505"/>
      <c r="N32" s="548"/>
      <c r="O32" s="512"/>
      <c r="P32" s="513"/>
      <c r="Q32" s="505"/>
      <c r="R32" s="180"/>
    </row>
    <row r="33" spans="1:18" ht="16.5" customHeight="1">
      <c r="A33" s="554"/>
      <c r="B33" s="580"/>
      <c r="C33" s="287" t="s">
        <v>43</v>
      </c>
      <c r="D33" s="908" t="s">
        <v>72</v>
      </c>
      <c r="E33" s="908"/>
      <c r="F33" s="909"/>
      <c r="G33" s="581"/>
      <c r="H33" s="581"/>
      <c r="I33" s="505"/>
      <c r="J33" s="539"/>
      <c r="K33" s="563"/>
      <c r="L33" s="563"/>
      <c r="M33" s="505"/>
      <c r="N33" s="548"/>
      <c r="O33" s="512"/>
      <c r="P33" s="513"/>
      <c r="Q33" s="505"/>
      <c r="R33" s="180"/>
    </row>
    <row r="34" spans="1:18" ht="16.5" customHeight="1">
      <c r="A34" s="554"/>
      <c r="B34" s="580"/>
      <c r="C34" s="287" t="s">
        <v>44</v>
      </c>
      <c r="D34" s="908" t="s">
        <v>82</v>
      </c>
      <c r="E34" s="908"/>
      <c r="F34" s="909"/>
      <c r="G34" s="512">
        <v>0</v>
      </c>
      <c r="H34" s="512">
        <v>0</v>
      </c>
      <c r="I34" s="505"/>
      <c r="J34" s="539"/>
      <c r="K34" s="563"/>
      <c r="L34" s="563"/>
      <c r="M34" s="505"/>
      <c r="N34" s="548"/>
      <c r="O34" s="512">
        <v>363707</v>
      </c>
      <c r="P34" s="519">
        <v>0</v>
      </c>
      <c r="Q34" s="505">
        <f>-O34</f>
        <v>-363707</v>
      </c>
      <c r="R34" s="180"/>
    </row>
    <row r="35" spans="1:18" ht="16.5" customHeight="1">
      <c r="A35" s="554"/>
      <c r="B35" s="580"/>
      <c r="C35" s="287" t="s">
        <v>45</v>
      </c>
      <c r="D35" s="908" t="s">
        <v>79</v>
      </c>
      <c r="E35" s="908"/>
      <c r="F35" s="909"/>
      <c r="G35" s="512">
        <v>20012571</v>
      </c>
      <c r="H35" s="512">
        <v>20012571</v>
      </c>
      <c r="I35" s="505"/>
      <c r="J35" s="539"/>
      <c r="K35" s="563"/>
      <c r="L35" s="563"/>
      <c r="M35" s="505"/>
      <c r="N35" s="548"/>
      <c r="O35" s="564"/>
      <c r="P35" s="565"/>
      <c r="Q35" s="505"/>
      <c r="R35" s="180"/>
    </row>
    <row r="36" spans="1:18" ht="16.5" customHeight="1">
      <c r="A36" s="554"/>
      <c r="B36" s="580"/>
      <c r="C36" s="287" t="s">
        <v>46</v>
      </c>
      <c r="D36" s="908" t="s">
        <v>93</v>
      </c>
      <c r="E36" s="908"/>
      <c r="F36" s="909"/>
      <c r="G36" s="512">
        <v>20380486</v>
      </c>
      <c r="H36" s="512">
        <v>20380486</v>
      </c>
      <c r="I36" s="505"/>
      <c r="J36" s="539"/>
      <c r="K36" s="563"/>
      <c r="L36" s="563"/>
      <c r="M36" s="505"/>
      <c r="N36" s="548"/>
      <c r="O36" s="564"/>
      <c r="P36" s="565"/>
      <c r="Q36" s="505"/>
      <c r="R36" s="180"/>
    </row>
    <row r="37" spans="1:18" ht="16.5" customHeight="1" thickBot="1">
      <c r="A37" s="554"/>
      <c r="B37" s="580"/>
      <c r="C37" s="287" t="s">
        <v>47</v>
      </c>
      <c r="D37" s="908" t="s">
        <v>115</v>
      </c>
      <c r="E37" s="908"/>
      <c r="F37" s="909"/>
      <c r="G37" s="525">
        <v>0</v>
      </c>
      <c r="H37" s="525">
        <v>0</v>
      </c>
      <c r="I37" s="523"/>
      <c r="J37" s="539"/>
      <c r="K37" s="582"/>
      <c r="L37" s="582"/>
      <c r="M37" s="523"/>
      <c r="N37" s="548"/>
      <c r="O37" s="525"/>
      <c r="P37" s="526"/>
      <c r="Q37" s="523"/>
      <c r="R37" s="180"/>
    </row>
    <row r="38" spans="1:18" ht="16.5" customHeight="1" thickBot="1">
      <c r="A38" s="567"/>
      <c r="B38" s="919" t="s">
        <v>295</v>
      </c>
      <c r="C38" s="920"/>
      <c r="D38" s="920"/>
      <c r="E38" s="920"/>
      <c r="F38" s="921"/>
      <c r="G38" s="583">
        <v>40393057</v>
      </c>
      <c r="H38" s="583">
        <v>40393057</v>
      </c>
      <c r="I38" s="522">
        <v>0</v>
      </c>
      <c r="J38" s="539"/>
      <c r="K38" s="584"/>
      <c r="L38" s="584"/>
      <c r="M38" s="522">
        <f>-K38</f>
        <v>0</v>
      </c>
      <c r="N38" s="548"/>
      <c r="O38" s="527">
        <v>363707</v>
      </c>
      <c r="P38" s="528">
        <v>0</v>
      </c>
      <c r="Q38" s="522">
        <f>-O38</f>
        <v>-363707</v>
      </c>
      <c r="R38" s="180"/>
    </row>
    <row r="39" spans="1:18" ht="15">
      <c r="A39" s="554"/>
      <c r="B39" s="580"/>
      <c r="C39" s="287" t="s">
        <v>48</v>
      </c>
      <c r="D39" s="908" t="s">
        <v>76</v>
      </c>
      <c r="E39" s="908"/>
      <c r="F39" s="909"/>
      <c r="G39" s="585"/>
      <c r="H39" s="585"/>
      <c r="I39" s="501"/>
      <c r="J39" s="539"/>
      <c r="K39" s="586"/>
      <c r="L39" s="586"/>
      <c r="M39" s="501"/>
      <c r="N39" s="548"/>
      <c r="O39" s="587"/>
      <c r="P39" s="588"/>
      <c r="Q39" s="501"/>
      <c r="R39" s="180"/>
    </row>
    <row r="40" spans="1:18" ht="15">
      <c r="A40" s="554"/>
      <c r="B40" s="580" t="s">
        <v>99</v>
      </c>
      <c r="C40" s="908" t="s">
        <v>97</v>
      </c>
      <c r="D40" s="908"/>
      <c r="E40" s="908"/>
      <c r="F40" s="909"/>
      <c r="G40" s="589"/>
      <c r="H40" s="589"/>
      <c r="I40" s="505"/>
      <c r="J40" s="539"/>
      <c r="K40" s="566"/>
      <c r="L40" s="566"/>
      <c r="M40" s="505"/>
      <c r="N40" s="548"/>
      <c r="O40" s="589"/>
      <c r="P40" s="590"/>
      <c r="Q40" s="505"/>
      <c r="R40" s="180"/>
    </row>
    <row r="41" spans="1:18" ht="15.75">
      <c r="A41" s="554"/>
      <c r="B41" s="591"/>
      <c r="C41" s="287" t="s">
        <v>39</v>
      </c>
      <c r="D41" s="287" t="s">
        <v>90</v>
      </c>
      <c r="E41" s="287"/>
      <c r="F41" s="191"/>
      <c r="G41" s="509"/>
      <c r="H41" s="509"/>
      <c r="I41" s="505"/>
      <c r="J41" s="539"/>
      <c r="K41" s="563"/>
      <c r="L41" s="563"/>
      <c r="M41" s="505"/>
      <c r="N41" s="548"/>
      <c r="O41" s="512"/>
      <c r="P41" s="536"/>
      <c r="Q41" s="505"/>
      <c r="R41" s="180"/>
    </row>
    <row r="42" spans="1:18" ht="15.75">
      <c r="A42" s="554"/>
      <c r="B42" s="591"/>
      <c r="C42" s="287" t="s">
        <v>40</v>
      </c>
      <c r="D42" s="287" t="s">
        <v>91</v>
      </c>
      <c r="E42" s="287"/>
      <c r="F42" s="191"/>
      <c r="G42" s="509">
        <v>88737223</v>
      </c>
      <c r="H42" s="509">
        <v>88737223</v>
      </c>
      <c r="I42" s="505"/>
      <c r="J42" s="539"/>
      <c r="K42" s="563"/>
      <c r="L42" s="563"/>
      <c r="M42" s="505"/>
      <c r="N42" s="548"/>
      <c r="O42" s="512"/>
      <c r="P42" s="536"/>
      <c r="Q42" s="505"/>
      <c r="R42" s="180"/>
    </row>
    <row r="43" spans="1:18" ht="15.75">
      <c r="A43" s="554"/>
      <c r="B43" s="591"/>
      <c r="C43" s="287" t="s">
        <v>41</v>
      </c>
      <c r="D43" s="908" t="s">
        <v>89</v>
      </c>
      <c r="E43" s="908"/>
      <c r="F43" s="909"/>
      <c r="G43" s="592">
        <v>117537913</v>
      </c>
      <c r="H43" s="592">
        <v>117537913</v>
      </c>
      <c r="I43" s="505"/>
      <c r="J43" s="539"/>
      <c r="K43" s="563"/>
      <c r="L43" s="563"/>
      <c r="M43" s="505"/>
      <c r="N43" s="548"/>
      <c r="O43" s="512"/>
      <c r="P43" s="536"/>
      <c r="Q43" s="505"/>
      <c r="R43" s="180"/>
    </row>
    <row r="44" spans="1:18" ht="15.75" thickBot="1">
      <c r="A44" s="576"/>
      <c r="B44" s="577" t="s">
        <v>42</v>
      </c>
      <c r="C44" s="922" t="s">
        <v>296</v>
      </c>
      <c r="D44" s="922"/>
      <c r="E44" s="922"/>
      <c r="F44" s="923"/>
      <c r="G44" s="521">
        <v>246668193</v>
      </c>
      <c r="H44" s="521">
        <v>246668193</v>
      </c>
      <c r="I44" s="517"/>
      <c r="J44" s="539"/>
      <c r="K44" s="582"/>
      <c r="L44" s="582"/>
      <c r="M44" s="517"/>
      <c r="N44" s="548"/>
      <c r="O44" s="525">
        <v>363707</v>
      </c>
      <c r="P44" s="593">
        <v>0</v>
      </c>
      <c r="Q44" s="517">
        <f>-O44</f>
        <v>-363707</v>
      </c>
      <c r="R44" s="180"/>
    </row>
    <row r="45" spans="1:18" ht="15.75" thickBot="1">
      <c r="A45" s="576"/>
      <c r="B45" s="577" t="s">
        <v>43</v>
      </c>
      <c r="C45" s="915" t="s">
        <v>62</v>
      </c>
      <c r="D45" s="915"/>
      <c r="E45" s="915"/>
      <c r="F45" s="915"/>
      <c r="G45" s="568">
        <v>246668193</v>
      </c>
      <c r="H45" s="568">
        <v>246668193</v>
      </c>
      <c r="I45" s="501">
        <v>0</v>
      </c>
      <c r="J45" s="539"/>
      <c r="K45" s="594"/>
      <c r="L45" s="594"/>
      <c r="M45" s="501">
        <f>-K45</f>
        <v>0</v>
      </c>
      <c r="N45" s="548"/>
      <c r="O45" s="570">
        <v>363707</v>
      </c>
      <c r="P45" s="595">
        <v>0</v>
      </c>
      <c r="Q45" s="501">
        <f>-O45</f>
        <v>-363707</v>
      </c>
      <c r="R45" s="180"/>
    </row>
    <row r="46" spans="1:18" ht="15">
      <c r="A46" s="281"/>
      <c r="B46" s="281"/>
      <c r="C46" s="281"/>
      <c r="D46" s="281"/>
      <c r="E46" s="281"/>
      <c r="F46" s="281"/>
      <c r="G46" s="530"/>
      <c r="H46" s="530"/>
      <c r="I46" s="531"/>
      <c r="J46" s="539"/>
      <c r="K46" s="530"/>
      <c r="L46" s="530"/>
      <c r="M46" s="531"/>
      <c r="N46" s="548"/>
      <c r="O46" s="531"/>
      <c r="P46" s="530"/>
      <c r="Q46" s="531"/>
      <c r="R46" s="180"/>
    </row>
    <row r="47" spans="1:18" ht="15">
      <c r="A47" s="532" t="s">
        <v>297</v>
      </c>
      <c r="B47" s="533"/>
      <c r="C47" s="533"/>
      <c r="D47" s="533"/>
      <c r="E47" s="533"/>
      <c r="F47" s="533"/>
      <c r="G47" s="533"/>
      <c r="H47" s="533"/>
      <c r="I47" s="505"/>
      <c r="J47" s="539"/>
      <c r="K47" s="533"/>
      <c r="L47" s="534"/>
      <c r="M47" s="505"/>
      <c r="N47" s="548"/>
      <c r="O47" s="534"/>
      <c r="P47" s="534"/>
      <c r="Q47" s="505"/>
      <c r="R47" s="180"/>
    </row>
    <row r="48" spans="1:18" ht="15">
      <c r="A48" s="281"/>
      <c r="B48" s="281"/>
      <c r="C48" s="281"/>
      <c r="D48" s="281"/>
      <c r="E48" s="281"/>
      <c r="F48" s="281"/>
      <c r="G48" s="533"/>
      <c r="H48" s="534"/>
      <c r="I48" s="501"/>
      <c r="J48" s="539"/>
      <c r="K48" s="533"/>
      <c r="L48" s="534"/>
      <c r="M48" s="505"/>
      <c r="N48" s="548"/>
      <c r="O48" s="535"/>
      <c r="P48" s="535"/>
      <c r="Q48" s="505"/>
      <c r="R48" s="180"/>
    </row>
    <row r="49" spans="1:18" ht="18.75">
      <c r="A49" s="555">
        <v>4</v>
      </c>
      <c r="B49" s="916" t="s">
        <v>324</v>
      </c>
      <c r="C49" s="916"/>
      <c r="D49" s="916"/>
      <c r="E49" s="916"/>
      <c r="F49" s="916"/>
      <c r="G49" s="590"/>
      <c r="H49" s="590"/>
      <c r="I49" s="505"/>
      <c r="J49" s="539"/>
      <c r="K49" s="590"/>
      <c r="L49" s="590"/>
      <c r="M49" s="505"/>
      <c r="N49" s="548"/>
      <c r="O49" s="589"/>
      <c r="P49" s="590"/>
      <c r="Q49" s="505"/>
      <c r="R49" s="180"/>
    </row>
    <row r="50" spans="1:18" ht="15.75">
      <c r="A50" s="554"/>
      <c r="B50" s="596"/>
      <c r="C50" s="562" t="s">
        <v>39</v>
      </c>
      <c r="D50" s="905" t="s">
        <v>299</v>
      </c>
      <c r="E50" s="905"/>
      <c r="F50" s="906"/>
      <c r="G50" s="556"/>
      <c r="H50" s="556"/>
      <c r="I50" s="505"/>
      <c r="J50" s="539"/>
      <c r="K50" s="592"/>
      <c r="L50" s="592"/>
      <c r="M50" s="505"/>
      <c r="N50" s="539"/>
      <c r="O50" s="556"/>
      <c r="P50" s="558"/>
      <c r="Q50" s="505"/>
      <c r="R50" s="180"/>
    </row>
    <row r="51" spans="1:18" ht="15.75">
      <c r="A51" s="554"/>
      <c r="B51" s="596"/>
      <c r="C51" s="562" t="s">
        <v>40</v>
      </c>
      <c r="D51" s="905" t="s">
        <v>95</v>
      </c>
      <c r="E51" s="905"/>
      <c r="F51" s="906"/>
      <c r="G51" s="563"/>
      <c r="H51" s="563"/>
      <c r="I51" s="505"/>
      <c r="J51" s="539"/>
      <c r="K51" s="509"/>
      <c r="L51" s="509"/>
      <c r="M51" s="505"/>
      <c r="N51" s="539"/>
      <c r="O51" s="563"/>
      <c r="P51" s="565"/>
      <c r="Q51" s="505"/>
      <c r="R51" s="180"/>
    </row>
    <row r="52" spans="1:18" ht="15.75">
      <c r="A52" s="576"/>
      <c r="B52" s="597"/>
      <c r="C52" s="578" t="s">
        <v>41</v>
      </c>
      <c r="D52" s="917" t="s">
        <v>116</v>
      </c>
      <c r="E52" s="917"/>
      <c r="F52" s="918"/>
      <c r="G52" s="598"/>
      <c r="H52" s="598"/>
      <c r="I52" s="505"/>
      <c r="J52" s="539"/>
      <c r="K52" s="599"/>
      <c r="L52" s="599"/>
      <c r="M52" s="505"/>
      <c r="N52" s="539"/>
      <c r="O52" s="598"/>
      <c r="P52" s="600"/>
      <c r="Q52" s="505"/>
      <c r="R52" s="180"/>
    </row>
    <row r="53" spans="1:18" ht="18.75">
      <c r="A53" s="550">
        <v>5</v>
      </c>
      <c r="B53" s="912" t="s">
        <v>325</v>
      </c>
      <c r="C53" s="913"/>
      <c r="D53" s="913"/>
      <c r="E53" s="913"/>
      <c r="F53" s="914"/>
      <c r="G53" s="551"/>
      <c r="H53" s="551"/>
      <c r="I53" s="505"/>
      <c r="J53" s="539"/>
      <c r="K53" s="551"/>
      <c r="L53" s="551"/>
      <c r="M53" s="505"/>
      <c r="N53" s="539"/>
      <c r="O53" s="551"/>
      <c r="P53" s="553"/>
      <c r="Q53" s="505"/>
      <c r="R53" s="180"/>
    </row>
    <row r="54" spans="1:18" ht="15.75">
      <c r="A54" s="567"/>
      <c r="B54" s="555"/>
      <c r="C54" s="208" t="s">
        <v>39</v>
      </c>
      <c r="D54" s="908" t="s">
        <v>61</v>
      </c>
      <c r="E54" s="908"/>
      <c r="F54" s="909"/>
      <c r="G54" s="563"/>
      <c r="H54" s="563"/>
      <c r="I54" s="505"/>
      <c r="J54" s="539"/>
      <c r="K54" s="509"/>
      <c r="L54" s="509"/>
      <c r="M54" s="505"/>
      <c r="N54" s="539"/>
      <c r="O54" s="563"/>
      <c r="P54" s="565"/>
      <c r="Q54" s="505"/>
      <c r="R54" s="180"/>
    </row>
    <row r="55" spans="1:18" ht="15.75">
      <c r="A55" s="567"/>
      <c r="B55" s="555"/>
      <c r="C55" s="559" t="s">
        <v>40</v>
      </c>
      <c r="D55" s="908" t="s">
        <v>74</v>
      </c>
      <c r="E55" s="908"/>
      <c r="F55" s="909"/>
      <c r="G55" s="563"/>
      <c r="H55" s="563"/>
      <c r="I55" s="505"/>
      <c r="J55" s="539"/>
      <c r="K55" s="563"/>
      <c r="L55" s="563"/>
      <c r="M55" s="505"/>
      <c r="N55" s="539"/>
      <c r="O55" s="563"/>
      <c r="P55" s="565"/>
      <c r="Q55" s="505"/>
      <c r="R55" s="180"/>
    </row>
    <row r="56" spans="1:18" ht="15.75">
      <c r="A56" s="567"/>
      <c r="B56" s="555"/>
      <c r="C56" s="559" t="s">
        <v>41</v>
      </c>
      <c r="D56" s="908" t="s">
        <v>64</v>
      </c>
      <c r="E56" s="908"/>
      <c r="F56" s="909"/>
      <c r="G56" s="563"/>
      <c r="H56" s="563"/>
      <c r="I56" s="505"/>
      <c r="J56" s="539"/>
      <c r="K56" s="563"/>
      <c r="L56" s="563"/>
      <c r="M56" s="505"/>
      <c r="N56" s="539"/>
      <c r="O56" s="563"/>
      <c r="P56" s="565"/>
      <c r="Q56" s="505"/>
      <c r="R56" s="180"/>
    </row>
    <row r="57" spans="1:18" ht="15.75">
      <c r="A57" s="567"/>
      <c r="B57" s="555"/>
      <c r="C57" s="208" t="s">
        <v>42</v>
      </c>
      <c r="D57" s="908" t="s">
        <v>65</v>
      </c>
      <c r="E57" s="908"/>
      <c r="F57" s="909"/>
      <c r="G57" s="563"/>
      <c r="H57" s="563"/>
      <c r="I57" s="505"/>
      <c r="J57" s="539"/>
      <c r="K57" s="563"/>
      <c r="L57" s="563"/>
      <c r="M57" s="505"/>
      <c r="N57" s="539"/>
      <c r="O57" s="509"/>
      <c r="P57" s="513"/>
      <c r="Q57" s="505"/>
      <c r="R57" s="180"/>
    </row>
    <row r="58" spans="1:18" ht="15.75">
      <c r="A58" s="567"/>
      <c r="B58" s="555"/>
      <c r="C58" s="208" t="s">
        <v>43</v>
      </c>
      <c r="D58" s="908" t="s">
        <v>66</v>
      </c>
      <c r="E58" s="908"/>
      <c r="F58" s="909"/>
      <c r="G58" s="564"/>
      <c r="H58" s="564"/>
      <c r="I58" s="505"/>
      <c r="J58" s="539"/>
      <c r="K58" s="563"/>
      <c r="L58" s="563"/>
      <c r="M58" s="505"/>
      <c r="N58" s="539"/>
      <c r="O58" s="509"/>
      <c r="P58" s="513"/>
      <c r="Q58" s="505"/>
      <c r="R58" s="180"/>
    </row>
    <row r="59" spans="1:18" ht="15.75">
      <c r="A59" s="567"/>
      <c r="B59" s="555"/>
      <c r="C59" s="208" t="s">
        <v>44</v>
      </c>
      <c r="D59" s="910" t="s">
        <v>67</v>
      </c>
      <c r="E59" s="910"/>
      <c r="F59" s="911"/>
      <c r="G59" s="564"/>
      <c r="H59" s="564"/>
      <c r="I59" s="505"/>
      <c r="J59" s="539"/>
      <c r="K59" s="563"/>
      <c r="L59" s="563"/>
      <c r="M59" s="505"/>
      <c r="N59" s="539"/>
      <c r="O59" s="509"/>
      <c r="P59" s="513"/>
      <c r="Q59" s="505"/>
      <c r="R59" s="180"/>
    </row>
    <row r="60" spans="1:18" ht="15.75">
      <c r="A60" s="567"/>
      <c r="B60" s="555"/>
      <c r="C60" s="208" t="s">
        <v>45</v>
      </c>
      <c r="D60" s="903" t="s">
        <v>68</v>
      </c>
      <c r="E60" s="903"/>
      <c r="F60" s="904"/>
      <c r="G60" s="512"/>
      <c r="H60" s="512"/>
      <c r="I60" s="505"/>
      <c r="J60" s="539"/>
      <c r="K60" s="582"/>
      <c r="L60" s="582"/>
      <c r="M60" s="505"/>
      <c r="N60" s="539"/>
      <c r="O60" s="512"/>
      <c r="P60" s="536"/>
      <c r="Q60" s="505"/>
      <c r="R60" s="180"/>
    </row>
    <row r="61" spans="1:18" ht="15.75">
      <c r="A61" s="567"/>
      <c r="B61" s="555"/>
      <c r="C61" s="208" t="s">
        <v>46</v>
      </c>
      <c r="D61" s="903" t="s">
        <v>78</v>
      </c>
      <c r="E61" s="903"/>
      <c r="F61" s="904"/>
      <c r="G61" s="521"/>
      <c r="H61" s="521"/>
      <c r="I61" s="505"/>
      <c r="J61" s="539"/>
      <c r="K61" s="582"/>
      <c r="L61" s="582"/>
      <c r="M61" s="505"/>
      <c r="N61" s="539"/>
      <c r="O61" s="582"/>
      <c r="P61" s="601"/>
      <c r="Q61" s="505"/>
      <c r="R61" s="180"/>
    </row>
    <row r="62" spans="1:18" ht="15.75">
      <c r="A62" s="567"/>
      <c r="B62" s="555"/>
      <c r="C62" s="208" t="s">
        <v>47</v>
      </c>
      <c r="D62" s="903" t="s">
        <v>94</v>
      </c>
      <c r="E62" s="903"/>
      <c r="F62" s="904"/>
      <c r="G62" s="521"/>
      <c r="H62" s="521"/>
      <c r="I62" s="505"/>
      <c r="J62" s="539"/>
      <c r="K62" s="582"/>
      <c r="L62" s="582"/>
      <c r="M62" s="505"/>
      <c r="N62" s="539"/>
      <c r="O62" s="582"/>
      <c r="P62" s="601"/>
      <c r="Q62" s="505"/>
      <c r="R62" s="180"/>
    </row>
    <row r="63" spans="1:18" ht="15.75">
      <c r="A63" s="567"/>
      <c r="B63" s="555"/>
      <c r="C63" s="208" t="s">
        <v>48</v>
      </c>
      <c r="D63" s="903" t="s">
        <v>117</v>
      </c>
      <c r="E63" s="903"/>
      <c r="F63" s="904"/>
      <c r="G63" s="521"/>
      <c r="H63" s="521"/>
      <c r="I63" s="505"/>
      <c r="J63" s="539"/>
      <c r="K63" s="582"/>
      <c r="L63" s="582"/>
      <c r="M63" s="505"/>
      <c r="N63" s="539"/>
      <c r="O63" s="521"/>
      <c r="P63" s="526"/>
      <c r="Q63" s="505"/>
      <c r="R63" s="180"/>
    </row>
    <row r="64" spans="1:18" ht="15.75" thickBot="1">
      <c r="A64" s="567"/>
      <c r="B64" s="567"/>
      <c r="C64" s="559" t="s">
        <v>57</v>
      </c>
      <c r="D64" s="905" t="s">
        <v>92</v>
      </c>
      <c r="E64" s="905"/>
      <c r="F64" s="906"/>
      <c r="G64" s="521"/>
      <c r="H64" s="521"/>
      <c r="I64" s="505"/>
      <c r="J64" s="539"/>
      <c r="K64" s="582"/>
      <c r="L64" s="582"/>
      <c r="M64" s="505"/>
      <c r="N64" s="539"/>
      <c r="O64" s="521"/>
      <c r="P64" s="526"/>
      <c r="Q64" s="505"/>
      <c r="R64" s="180"/>
    </row>
    <row r="65" spans="1:18" ht="15.75" thickBot="1">
      <c r="A65" s="577"/>
      <c r="B65" s="567" t="s">
        <v>100</v>
      </c>
      <c r="C65" s="559" t="s">
        <v>77</v>
      </c>
      <c r="D65" s="208"/>
      <c r="E65" s="208"/>
      <c r="F65" s="208"/>
      <c r="G65" s="568">
        <v>0</v>
      </c>
      <c r="H65" s="568">
        <v>0</v>
      </c>
      <c r="I65" s="569">
        <v>0</v>
      </c>
      <c r="J65" s="539"/>
      <c r="K65" s="568">
        <v>0</v>
      </c>
      <c r="L65" s="568">
        <v>0</v>
      </c>
      <c r="M65" s="569"/>
      <c r="N65" s="539"/>
      <c r="O65" s="568">
        <v>0</v>
      </c>
      <c r="P65" s="571">
        <v>0</v>
      </c>
      <c r="Q65" s="569"/>
      <c r="R65" s="180"/>
    </row>
    <row r="66" spans="1:18" ht="18.75">
      <c r="A66" s="550">
        <v>6</v>
      </c>
      <c r="B66" s="912" t="s">
        <v>326</v>
      </c>
      <c r="C66" s="913"/>
      <c r="D66" s="913"/>
      <c r="E66" s="913"/>
      <c r="F66" s="914"/>
      <c r="G66" s="556"/>
      <c r="H66" s="556"/>
      <c r="I66" s="505"/>
      <c r="J66" s="539"/>
      <c r="K66" s="566"/>
      <c r="L66" s="566"/>
      <c r="M66" s="505"/>
      <c r="N66" s="539"/>
      <c r="O66" s="556"/>
      <c r="P66" s="558"/>
      <c r="Q66" s="505"/>
      <c r="R66" s="180"/>
    </row>
    <row r="67" spans="1:18" ht="15.75">
      <c r="A67" s="567"/>
      <c r="B67" s="555"/>
      <c r="C67" s="208" t="s">
        <v>39</v>
      </c>
      <c r="D67" s="908" t="s">
        <v>81</v>
      </c>
      <c r="E67" s="908"/>
      <c r="F67" s="909"/>
      <c r="G67" s="563"/>
      <c r="H67" s="563"/>
      <c r="I67" s="505"/>
      <c r="J67" s="539"/>
      <c r="K67" s="599">
        <v>192053984</v>
      </c>
      <c r="L67" s="599">
        <v>160725402</v>
      </c>
      <c r="M67" s="505">
        <f>+L67-K67</f>
        <v>-31328582</v>
      </c>
      <c r="N67" s="539"/>
      <c r="O67" s="563"/>
      <c r="P67" s="565"/>
      <c r="Q67" s="505"/>
      <c r="R67" s="180"/>
    </row>
    <row r="68" spans="1:18" ht="15.75">
      <c r="A68" s="567"/>
      <c r="B68" s="555"/>
      <c r="C68" s="559" t="s">
        <v>40</v>
      </c>
      <c r="D68" s="908" t="s">
        <v>74</v>
      </c>
      <c r="E68" s="908"/>
      <c r="F68" s="909"/>
      <c r="G68" s="563"/>
      <c r="H68" s="563"/>
      <c r="I68" s="505"/>
      <c r="J68" s="539"/>
      <c r="K68" s="563"/>
      <c r="L68" s="563"/>
      <c r="M68" s="505"/>
      <c r="N68" s="539"/>
      <c r="O68" s="563"/>
      <c r="P68" s="565"/>
      <c r="Q68" s="505"/>
      <c r="R68" s="180"/>
    </row>
    <row r="69" spans="1:18" ht="15.75">
      <c r="A69" s="567"/>
      <c r="B69" s="555"/>
      <c r="C69" s="559" t="s">
        <v>41</v>
      </c>
      <c r="D69" s="908" t="s">
        <v>64</v>
      </c>
      <c r="E69" s="908"/>
      <c r="F69" s="909"/>
      <c r="G69" s="563"/>
      <c r="H69" s="563"/>
      <c r="I69" s="505"/>
      <c r="J69" s="539"/>
      <c r="K69" s="563"/>
      <c r="L69" s="563"/>
      <c r="M69" s="505"/>
      <c r="N69" s="539"/>
      <c r="O69" s="563"/>
      <c r="P69" s="565"/>
      <c r="Q69" s="505"/>
      <c r="R69" s="180"/>
    </row>
    <row r="70" spans="1:18" ht="15.75">
      <c r="A70" s="567"/>
      <c r="B70" s="555"/>
      <c r="C70" s="208" t="s">
        <v>42</v>
      </c>
      <c r="D70" s="908" t="s">
        <v>65</v>
      </c>
      <c r="E70" s="908"/>
      <c r="F70" s="909"/>
      <c r="G70" s="512">
        <v>0</v>
      </c>
      <c r="H70" s="512">
        <v>7212458</v>
      </c>
      <c r="I70" s="505">
        <f>+H70-G70</f>
        <v>7212458</v>
      </c>
      <c r="J70" s="539"/>
      <c r="K70" s="563"/>
      <c r="L70" s="563"/>
      <c r="M70" s="505"/>
      <c r="N70" s="539"/>
      <c r="O70" s="509"/>
      <c r="P70" s="513"/>
      <c r="Q70" s="505"/>
      <c r="R70" s="180"/>
    </row>
    <row r="71" spans="1:18" ht="15.75">
      <c r="A71" s="567"/>
      <c r="B71" s="555"/>
      <c r="C71" s="208" t="s">
        <v>43</v>
      </c>
      <c r="D71" s="908" t="s">
        <v>66</v>
      </c>
      <c r="E71" s="908"/>
      <c r="F71" s="909"/>
      <c r="G71" s="512">
        <v>0</v>
      </c>
      <c r="H71" s="512">
        <v>24116124</v>
      </c>
      <c r="I71" s="505">
        <f>+H71-G71</f>
        <v>24116124</v>
      </c>
      <c r="J71" s="539"/>
      <c r="K71" s="563"/>
      <c r="L71" s="563"/>
      <c r="M71" s="505"/>
      <c r="N71" s="539"/>
      <c r="O71" s="509"/>
      <c r="P71" s="513"/>
      <c r="Q71" s="505"/>
      <c r="R71" s="180"/>
    </row>
    <row r="72" spans="1:18" ht="15.75">
      <c r="A72" s="567"/>
      <c r="B72" s="555"/>
      <c r="C72" s="208" t="s">
        <v>44</v>
      </c>
      <c r="D72" s="910" t="s">
        <v>67</v>
      </c>
      <c r="E72" s="910"/>
      <c r="F72" s="911"/>
      <c r="G72" s="512">
        <v>0</v>
      </c>
      <c r="H72" s="512">
        <v>0</v>
      </c>
      <c r="I72" s="505"/>
      <c r="J72" s="539"/>
      <c r="K72" s="563"/>
      <c r="L72" s="563"/>
      <c r="M72" s="505"/>
      <c r="N72" s="539"/>
      <c r="O72" s="509"/>
      <c r="P72" s="513"/>
      <c r="Q72" s="505"/>
      <c r="R72" s="180"/>
    </row>
    <row r="73" spans="1:18" ht="15.75">
      <c r="A73" s="567"/>
      <c r="B73" s="555"/>
      <c r="C73" s="208" t="s">
        <v>45</v>
      </c>
      <c r="D73" s="903" t="s">
        <v>68</v>
      </c>
      <c r="E73" s="903"/>
      <c r="F73" s="904"/>
      <c r="G73" s="512">
        <v>0</v>
      </c>
      <c r="H73" s="512">
        <v>0</v>
      </c>
      <c r="I73" s="538"/>
      <c r="J73" s="539"/>
      <c r="K73" s="582"/>
      <c r="L73" s="582"/>
      <c r="M73" s="538"/>
      <c r="N73" s="539"/>
      <c r="O73" s="509">
        <v>938815</v>
      </c>
      <c r="P73" s="513">
        <v>1302522</v>
      </c>
      <c r="Q73" s="538">
        <f>+P73-O73</f>
        <v>363707</v>
      </c>
      <c r="R73" s="180"/>
    </row>
    <row r="74" spans="1:18" ht="15.75">
      <c r="A74" s="567"/>
      <c r="B74" s="555"/>
      <c r="C74" s="208" t="s">
        <v>46</v>
      </c>
      <c r="D74" s="903" t="s">
        <v>78</v>
      </c>
      <c r="E74" s="903"/>
      <c r="F74" s="904"/>
      <c r="G74" s="512">
        <v>0.4000000059604645</v>
      </c>
      <c r="H74" s="512">
        <v>0.4000000059604645</v>
      </c>
      <c r="I74" s="505"/>
      <c r="J74" s="539"/>
      <c r="K74" s="582"/>
      <c r="L74" s="582"/>
      <c r="M74" s="505"/>
      <c r="N74" s="539"/>
      <c r="O74" s="563"/>
      <c r="P74" s="565"/>
      <c r="Q74" s="505"/>
      <c r="R74" s="180"/>
    </row>
    <row r="75" spans="1:18" ht="15.75">
      <c r="A75" s="567"/>
      <c r="B75" s="555"/>
      <c r="C75" s="208" t="s">
        <v>47</v>
      </c>
      <c r="D75" s="903" t="s">
        <v>94</v>
      </c>
      <c r="E75" s="903"/>
      <c r="F75" s="904"/>
      <c r="G75" s="512">
        <v>46693779.7</v>
      </c>
      <c r="H75" s="512">
        <v>46693779.7</v>
      </c>
      <c r="I75" s="505"/>
      <c r="J75" s="539"/>
      <c r="K75" s="582"/>
      <c r="L75" s="582"/>
      <c r="M75" s="505"/>
      <c r="N75" s="539"/>
      <c r="O75" s="563"/>
      <c r="P75" s="565"/>
      <c r="Q75" s="505"/>
      <c r="R75" s="180"/>
    </row>
    <row r="76" spans="1:18" ht="15.75">
      <c r="A76" s="567"/>
      <c r="B76" s="555"/>
      <c r="C76" s="208" t="s">
        <v>48</v>
      </c>
      <c r="D76" s="903" t="s">
        <v>117</v>
      </c>
      <c r="E76" s="903"/>
      <c r="F76" s="904"/>
      <c r="G76" s="512">
        <v>93888577.3</v>
      </c>
      <c r="H76" s="512">
        <v>93888577.3</v>
      </c>
      <c r="I76" s="505"/>
      <c r="J76" s="539"/>
      <c r="K76" s="582"/>
      <c r="L76" s="582"/>
      <c r="M76" s="505"/>
      <c r="N76" s="539"/>
      <c r="O76" s="509">
        <v>600000</v>
      </c>
      <c r="P76" s="513"/>
      <c r="Q76" s="505">
        <f>-O76</f>
        <v>-600000</v>
      </c>
      <c r="R76" s="180"/>
    </row>
    <row r="77" spans="1:18" ht="15.75" thickBot="1">
      <c r="A77" s="561"/>
      <c r="B77" s="567"/>
      <c r="C77" s="559" t="s">
        <v>57</v>
      </c>
      <c r="D77" s="905" t="s">
        <v>92</v>
      </c>
      <c r="E77" s="905"/>
      <c r="F77" s="906"/>
      <c r="G77" s="525">
        <v>8793226</v>
      </c>
      <c r="H77" s="525">
        <v>8793226</v>
      </c>
      <c r="I77" s="517"/>
      <c r="J77" s="539"/>
      <c r="K77" s="582"/>
      <c r="L77" s="582"/>
      <c r="M77" s="517"/>
      <c r="N77" s="539"/>
      <c r="O77" s="525">
        <v>98442</v>
      </c>
      <c r="P77" s="602">
        <v>94935</v>
      </c>
      <c r="Q77" s="505">
        <f>+P77-O77</f>
        <v>-3507</v>
      </c>
      <c r="R77" s="180"/>
    </row>
    <row r="78" spans="1:18" ht="15.75" thickBot="1">
      <c r="A78" s="577"/>
      <c r="B78" s="577" t="s">
        <v>100</v>
      </c>
      <c r="C78" s="603" t="s">
        <v>77</v>
      </c>
      <c r="D78" s="281"/>
      <c r="E78" s="281"/>
      <c r="F78" s="281"/>
      <c r="G78" s="568">
        <v>149375583.4</v>
      </c>
      <c r="H78" s="568">
        <v>180704165.4</v>
      </c>
      <c r="I78" s="501">
        <f>+H78-G78</f>
        <v>31328582</v>
      </c>
      <c r="J78" s="539"/>
      <c r="K78" s="568">
        <v>192053984</v>
      </c>
      <c r="L78" s="568">
        <v>160725402</v>
      </c>
      <c r="M78" s="501">
        <f>+L78-K78</f>
        <v>-31328582</v>
      </c>
      <c r="N78" s="539"/>
      <c r="O78" s="568">
        <f>SUM(O73:O77)</f>
        <v>1637257</v>
      </c>
      <c r="P78" s="571">
        <f>SUM(P70:P77)</f>
        <v>1397457</v>
      </c>
      <c r="Q78" s="505">
        <f>+P78-O78</f>
        <v>-239800</v>
      </c>
      <c r="R78" s="180"/>
    </row>
    <row r="79" spans="1:17" ht="1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204"/>
      <c r="P79" s="204"/>
      <c r="Q79" s="204"/>
    </row>
    <row r="80" spans="1:17" ht="21" customHeight="1">
      <c r="A80" s="333" t="s">
        <v>313</v>
      </c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/>
    </row>
    <row r="81" ht="15" customHeight="1">
      <c r="C81" s="251" t="s">
        <v>314</v>
      </c>
    </row>
    <row r="82" spans="3:17" ht="18" customHeight="1">
      <c r="C82" s="251" t="s">
        <v>315</v>
      </c>
      <c r="D82" s="907" t="s">
        <v>316</v>
      </c>
      <c r="E82" s="907"/>
      <c r="F82" s="907"/>
      <c r="G82" s="907"/>
      <c r="H82" s="907"/>
      <c r="I82" s="907"/>
      <c r="J82" s="907"/>
      <c r="K82" s="907"/>
      <c r="L82" s="907"/>
      <c r="M82" s="907"/>
      <c r="N82" s="907"/>
      <c r="O82" s="907"/>
      <c r="P82" s="907"/>
      <c r="Q82" s="907"/>
    </row>
    <row r="83" spans="4:17" ht="15">
      <c r="D83" s="907"/>
      <c r="E83" s="907"/>
      <c r="F83" s="907"/>
      <c r="G83" s="907"/>
      <c r="H83" s="907"/>
      <c r="I83" s="907"/>
      <c r="J83" s="907"/>
      <c r="K83" s="907"/>
      <c r="L83" s="907"/>
      <c r="M83" s="907"/>
      <c r="N83" s="907"/>
      <c r="O83" s="907"/>
      <c r="P83" s="907"/>
      <c r="Q83" s="907"/>
    </row>
    <row r="84" spans="3:17" ht="18" customHeight="1">
      <c r="C84" s="604" t="s">
        <v>317</v>
      </c>
      <c r="D84" s="902" t="s">
        <v>318</v>
      </c>
      <c r="E84" s="902"/>
      <c r="F84" s="902"/>
      <c r="G84" s="902"/>
      <c r="H84" s="902"/>
      <c r="I84" s="902"/>
      <c r="J84" s="902"/>
      <c r="K84" s="902"/>
      <c r="L84" s="902"/>
      <c r="M84" s="902"/>
      <c r="N84" s="902"/>
      <c r="O84" s="902"/>
      <c r="P84" s="902"/>
      <c r="Q84" s="902"/>
    </row>
    <row r="85" spans="4:17" ht="15">
      <c r="D85" s="902"/>
      <c r="E85" s="902"/>
      <c r="F85" s="902"/>
      <c r="G85" s="902"/>
      <c r="H85" s="902"/>
      <c r="I85" s="902"/>
      <c r="J85" s="902"/>
      <c r="K85" s="902"/>
      <c r="L85" s="902"/>
      <c r="M85" s="902"/>
      <c r="N85" s="902"/>
      <c r="O85" s="902"/>
      <c r="P85" s="902"/>
      <c r="Q85" s="902"/>
    </row>
  </sheetData>
  <sheetProtection sheet="1" selectLockedCells="1"/>
  <mergeCells count="74">
    <mergeCell ref="L8:L9"/>
    <mergeCell ref="O8:O9"/>
    <mergeCell ref="G4:I4"/>
    <mergeCell ref="K4:M4"/>
    <mergeCell ref="O4:Q4"/>
    <mergeCell ref="I5:I9"/>
    <mergeCell ref="M5:M9"/>
    <mergeCell ref="Q5:Q9"/>
    <mergeCell ref="P8:P9"/>
    <mergeCell ref="D15:F15"/>
    <mergeCell ref="A7:F9"/>
    <mergeCell ref="G8:G9"/>
    <mergeCell ref="H8:H9"/>
    <mergeCell ref="K8:K9"/>
    <mergeCell ref="B10:F10"/>
    <mergeCell ref="D11:F11"/>
    <mergeCell ref="D12:F12"/>
    <mergeCell ref="D13:F13"/>
    <mergeCell ref="D14:F14"/>
    <mergeCell ref="D30:F30"/>
    <mergeCell ref="D16:F16"/>
    <mergeCell ref="D17:F17"/>
    <mergeCell ref="D18:F18"/>
    <mergeCell ref="D19:F19"/>
    <mergeCell ref="D20:F20"/>
    <mergeCell ref="C21:F21"/>
    <mergeCell ref="B22:F22"/>
    <mergeCell ref="C26:F26"/>
    <mergeCell ref="B27:F27"/>
    <mergeCell ref="C28:F28"/>
    <mergeCell ref="D29:F29"/>
    <mergeCell ref="C44:F44"/>
    <mergeCell ref="D31:F31"/>
    <mergeCell ref="D32:F32"/>
    <mergeCell ref="D33:F33"/>
    <mergeCell ref="D34:F34"/>
    <mergeCell ref="D35:F35"/>
    <mergeCell ref="D36:F36"/>
    <mergeCell ref="D37:F37"/>
    <mergeCell ref="B38:F38"/>
    <mergeCell ref="D39:F39"/>
    <mergeCell ref="C40:F40"/>
    <mergeCell ref="D43:F43"/>
    <mergeCell ref="D59:F59"/>
    <mergeCell ref="C45:F45"/>
    <mergeCell ref="B49:F49"/>
    <mergeCell ref="D50:F50"/>
    <mergeCell ref="D51:F51"/>
    <mergeCell ref="D52:F52"/>
    <mergeCell ref="B53:F53"/>
    <mergeCell ref="D54:F54"/>
    <mergeCell ref="D55:F55"/>
    <mergeCell ref="D56:F56"/>
    <mergeCell ref="D57:F57"/>
    <mergeCell ref="D58:F58"/>
    <mergeCell ref="D72:F72"/>
    <mergeCell ref="D60:F60"/>
    <mergeCell ref="D61:F61"/>
    <mergeCell ref="D62:F62"/>
    <mergeCell ref="D63:F63"/>
    <mergeCell ref="D64:F64"/>
    <mergeCell ref="B66:F66"/>
    <mergeCell ref="D67:F67"/>
    <mergeCell ref="D68:F68"/>
    <mergeCell ref="D69:F69"/>
    <mergeCell ref="D70:F70"/>
    <mergeCell ref="D71:F71"/>
    <mergeCell ref="D84:Q85"/>
    <mergeCell ref="D73:F73"/>
    <mergeCell ref="D74:F74"/>
    <mergeCell ref="D75:F75"/>
    <mergeCell ref="D76:F76"/>
    <mergeCell ref="D77:F77"/>
    <mergeCell ref="D82:Q83"/>
  </mergeCells>
  <conditionalFormatting sqref="O45">
    <cfRule type="containsText" priority="6" dxfId="0" operator="containsText" text="ERROR">
      <formula>NOT(ISERROR(SEARCH("ERROR",O45)))</formula>
    </cfRule>
  </conditionalFormatting>
  <conditionalFormatting sqref="P45">
    <cfRule type="containsText" priority="5" dxfId="0" operator="containsText" text="ERROR">
      <formula>NOT(ISERROR(SEARCH("ERROR",P45)))</formula>
    </cfRule>
  </conditionalFormatting>
  <conditionalFormatting sqref="G45">
    <cfRule type="containsText" priority="4" dxfId="0" operator="containsText" text="ERROR">
      <formula>NOT(ISERROR(SEARCH("ERROR",G45)))</formula>
    </cfRule>
  </conditionalFormatting>
  <conditionalFormatting sqref="G45">
    <cfRule type="containsText" priority="3" dxfId="0" operator="containsText" text="ERROR">
      <formula>NOT(ISERROR(SEARCH("ERROR",G45)))</formula>
    </cfRule>
  </conditionalFormatting>
  <conditionalFormatting sqref="H45">
    <cfRule type="containsText" priority="2" dxfId="0" operator="containsText" text="ERROR">
      <formula>NOT(ISERROR(SEARCH("ERROR",H45)))</formula>
    </cfRule>
  </conditionalFormatting>
  <conditionalFormatting sqref="H45">
    <cfRule type="containsText" priority="1" dxfId="0" operator="containsText" text="ERROR">
      <formula>NOT(ISERROR(SEARCH("ERROR",H45)))</formula>
    </cfRule>
  </conditionalFormatting>
  <dataValidations count="2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3">
      <formula1>P21+P25-G23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3">
      <formula1>S21+S25-F23</formula1>
    </dataValidation>
  </dataValidations>
  <printOptions/>
  <pageMargins left="0.7" right="0.7" top="0.75" bottom="0.75" header="0.3" footer="0.3"/>
  <pageSetup fitToHeight="1" fitToWidth="1" horizontalDpi="600" verticalDpi="600" orientation="portrait" scale="50" r:id="rId1"/>
  <headerFooter>
    <oddFooter>&amp;L&amp;8&amp;Z&amp;F\&amp;A&amp;R&amp;8 1-20-2018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SheetLayoutView="100" zoomScalePageLayoutView="0" workbookViewId="0" topLeftCell="A1">
      <selection activeCell="B1" sqref="B1"/>
    </sheetView>
  </sheetViews>
  <sheetFormatPr defaultColWidth="0" defaultRowHeight="12.75" zeroHeight="1"/>
  <cols>
    <col min="1" max="1" width="10.28125" style="337" customWidth="1"/>
    <col min="2" max="2" width="60.00390625" style="337" customWidth="1"/>
    <col min="3" max="6" width="6.7109375" style="337" customWidth="1"/>
    <col min="7" max="7" width="19.8515625" style="337" customWidth="1"/>
    <col min="8" max="8" width="16.00390625" style="133" customWidth="1"/>
    <col min="9" max="255" width="0" style="133" hidden="1" customWidth="1"/>
    <col min="256" max="16384" width="1.421875" style="133" hidden="1" customWidth="1"/>
  </cols>
  <sheetData>
    <row r="1" spans="1:8" ht="19.5" customHeight="1">
      <c r="A1" s="149" t="s">
        <v>176</v>
      </c>
      <c r="B1" s="260" t="s">
        <v>180</v>
      </c>
      <c r="C1" s="260"/>
      <c r="D1" s="260"/>
      <c r="E1" s="260"/>
      <c r="F1" s="260"/>
      <c r="G1" s="260"/>
      <c r="H1" s="274"/>
    </row>
    <row r="2" spans="1:8" ht="19.5" customHeight="1">
      <c r="A2" s="151"/>
      <c r="B2" s="261" t="s">
        <v>181</v>
      </c>
      <c r="C2" s="261"/>
      <c r="D2" s="261"/>
      <c r="E2" s="261"/>
      <c r="F2" s="261"/>
      <c r="G2" s="261"/>
      <c r="H2" s="275"/>
    </row>
    <row r="3" spans="1:8" ht="19.5" customHeight="1" thickBot="1">
      <c r="A3" s="151"/>
      <c r="B3" s="261" t="s">
        <v>182</v>
      </c>
      <c r="C3" s="261"/>
      <c r="D3" s="261"/>
      <c r="E3" s="261"/>
      <c r="F3" s="261"/>
      <c r="G3" s="261"/>
      <c r="H3" s="275"/>
    </row>
    <row r="4" spans="1:8" ht="21" customHeight="1" thickBot="1">
      <c r="A4" s="292" t="s">
        <v>8</v>
      </c>
      <c r="B4" s="293" t="str">
        <f>'CSS '!B4</f>
        <v>Los Angeles</v>
      </c>
      <c r="C4" s="294"/>
      <c r="D4" s="294"/>
      <c r="E4" s="294"/>
      <c r="F4" s="295" t="s">
        <v>9</v>
      </c>
      <c r="G4" s="296" t="str">
        <f>'CSS '!G4</f>
        <v>1/20/2018</v>
      </c>
      <c r="H4" s="297"/>
    </row>
    <row r="5" spans="1:8" s="141" customFormat="1" ht="48" customHeight="1">
      <c r="A5" s="291" t="s">
        <v>224</v>
      </c>
      <c r="B5" s="298"/>
      <c r="C5" s="299" t="s">
        <v>186</v>
      </c>
      <c r="D5" s="300"/>
      <c r="E5" s="300"/>
      <c r="F5" s="301"/>
      <c r="G5" s="334" t="s">
        <v>214</v>
      </c>
      <c r="H5" s="302" t="s">
        <v>140</v>
      </c>
    </row>
    <row r="6" spans="1:8" ht="15" customHeight="1">
      <c r="A6" s="303" t="s">
        <v>109</v>
      </c>
      <c r="B6" s="304"/>
      <c r="C6" s="305" t="s">
        <v>157</v>
      </c>
      <c r="D6" s="305" t="s">
        <v>158</v>
      </c>
      <c r="E6" s="305" t="s">
        <v>98</v>
      </c>
      <c r="F6" s="305" t="s">
        <v>159</v>
      </c>
      <c r="G6" s="304"/>
      <c r="H6" s="306"/>
    </row>
    <row r="7" spans="1:8" ht="15" customHeight="1">
      <c r="A7" s="207">
        <v>1</v>
      </c>
      <c r="B7" s="277" t="s">
        <v>257</v>
      </c>
      <c r="C7" s="187" t="s">
        <v>229</v>
      </c>
      <c r="D7" s="187" t="s">
        <v>229</v>
      </c>
      <c r="E7" s="187" t="s">
        <v>229</v>
      </c>
      <c r="F7" s="187" t="s">
        <v>229</v>
      </c>
      <c r="G7" s="278">
        <v>489184.68</v>
      </c>
      <c r="H7" s="307">
        <f>IF(G7=0,0,G7/$G$22)</f>
        <v>0.07358800252950885</v>
      </c>
    </row>
    <row r="8" spans="1:8" ht="15" customHeight="1">
      <c r="A8" s="207">
        <v>2</v>
      </c>
      <c r="B8" s="277" t="s">
        <v>258</v>
      </c>
      <c r="C8" s="187" t="s">
        <v>229</v>
      </c>
      <c r="D8" s="187" t="s">
        <v>229</v>
      </c>
      <c r="E8" s="187" t="s">
        <v>229</v>
      </c>
      <c r="F8" s="187" t="s">
        <v>229</v>
      </c>
      <c r="G8" s="278">
        <v>887121.25</v>
      </c>
      <c r="H8" s="307">
        <f aca="true" t="shared" si="0" ref="H8:H21">IF(G8=0,0,G8/$G$22)</f>
        <v>0.13344956098989252</v>
      </c>
    </row>
    <row r="9" spans="1:8" ht="15" customHeight="1">
      <c r="A9" s="207">
        <v>3</v>
      </c>
      <c r="B9" s="277" t="s">
        <v>259</v>
      </c>
      <c r="C9" s="187" t="s">
        <v>229</v>
      </c>
      <c r="D9" s="187" t="s">
        <v>229</v>
      </c>
      <c r="E9" s="187" t="s">
        <v>229</v>
      </c>
      <c r="F9" s="187" t="s">
        <v>229</v>
      </c>
      <c r="G9" s="278">
        <v>1434033.3</v>
      </c>
      <c r="H9" s="307">
        <f t="shared" si="0"/>
        <v>0.21572148601996272</v>
      </c>
    </row>
    <row r="10" spans="1:8" ht="15" customHeight="1">
      <c r="A10" s="207">
        <v>4</v>
      </c>
      <c r="B10" s="277" t="s">
        <v>261</v>
      </c>
      <c r="C10" s="187" t="s">
        <v>229</v>
      </c>
      <c r="D10" s="187" t="s">
        <v>229</v>
      </c>
      <c r="E10" s="187" t="s">
        <v>229</v>
      </c>
      <c r="F10" s="187" t="s">
        <v>229</v>
      </c>
      <c r="G10" s="278">
        <v>245139.9</v>
      </c>
      <c r="H10" s="307">
        <f t="shared" si="0"/>
        <v>0.03687637066083825</v>
      </c>
    </row>
    <row r="11" spans="1:8" ht="15" customHeight="1">
      <c r="A11" s="207">
        <v>5</v>
      </c>
      <c r="B11" s="279" t="s">
        <v>263</v>
      </c>
      <c r="C11" s="187" t="s">
        <v>229</v>
      </c>
      <c r="D11" s="187" t="s">
        <v>229</v>
      </c>
      <c r="E11" s="187" t="s">
        <v>229</v>
      </c>
      <c r="F11" s="187" t="s">
        <v>229</v>
      </c>
      <c r="G11" s="278">
        <v>563046.15</v>
      </c>
      <c r="H11" s="307">
        <f t="shared" si="0"/>
        <v>0.08469897608083357</v>
      </c>
    </row>
    <row r="12" spans="1:8" ht="15" customHeight="1">
      <c r="A12" s="207">
        <v>6</v>
      </c>
      <c r="B12" s="279" t="s">
        <v>264</v>
      </c>
      <c r="C12" s="187" t="s">
        <v>229</v>
      </c>
      <c r="D12" s="187" t="s">
        <v>229</v>
      </c>
      <c r="E12" s="187" t="s">
        <v>229</v>
      </c>
      <c r="F12" s="187" t="s">
        <v>229</v>
      </c>
      <c r="G12" s="278">
        <v>154657.80000000002</v>
      </c>
      <c r="H12" s="307">
        <f t="shared" si="0"/>
        <v>0.023265157399467776</v>
      </c>
    </row>
    <row r="13" spans="1:8" ht="15" customHeight="1">
      <c r="A13" s="207">
        <v>7</v>
      </c>
      <c r="B13" s="279" t="s">
        <v>265</v>
      </c>
      <c r="C13" s="187" t="s">
        <v>229</v>
      </c>
      <c r="D13" s="187" t="s">
        <v>229</v>
      </c>
      <c r="E13" s="187" t="s">
        <v>229</v>
      </c>
      <c r="F13" s="187" t="s">
        <v>229</v>
      </c>
      <c r="G13" s="278">
        <v>407676.10000000003</v>
      </c>
      <c r="H13" s="307">
        <f t="shared" si="0"/>
        <v>0.061326674985039006</v>
      </c>
    </row>
    <row r="14" spans="1:8" ht="15" customHeight="1">
      <c r="A14" s="207">
        <v>8</v>
      </c>
      <c r="B14" s="279" t="s">
        <v>266</v>
      </c>
      <c r="C14" s="187" t="s">
        <v>229</v>
      </c>
      <c r="D14" s="187" t="s">
        <v>229</v>
      </c>
      <c r="E14" s="187" t="s">
        <v>229</v>
      </c>
      <c r="F14" s="187" t="s">
        <v>229</v>
      </c>
      <c r="G14" s="278">
        <v>1153228</v>
      </c>
      <c r="H14" s="307">
        <f t="shared" si="0"/>
        <v>0.17347997280107064</v>
      </c>
    </row>
    <row r="15" spans="1:8" ht="15" customHeight="1">
      <c r="A15" s="207">
        <v>9</v>
      </c>
      <c r="B15" s="279" t="s">
        <v>267</v>
      </c>
      <c r="C15" s="187" t="s">
        <v>229</v>
      </c>
      <c r="D15" s="187" t="s">
        <v>229</v>
      </c>
      <c r="E15" s="187"/>
      <c r="F15" s="187"/>
      <c r="G15" s="278">
        <v>263795.42</v>
      </c>
      <c r="H15" s="307">
        <f t="shared" si="0"/>
        <v>0.039682718670243006</v>
      </c>
    </row>
    <row r="16" spans="1:8" ht="15" customHeight="1">
      <c r="A16" s="207">
        <v>10</v>
      </c>
      <c r="B16" s="279" t="s">
        <v>268</v>
      </c>
      <c r="C16" s="187" t="s">
        <v>229</v>
      </c>
      <c r="D16" s="187" t="s">
        <v>229</v>
      </c>
      <c r="E16" s="187"/>
      <c r="F16" s="187"/>
      <c r="G16" s="278">
        <v>1691</v>
      </c>
      <c r="H16" s="307">
        <f t="shared" si="0"/>
        <v>0.0002543769610229811</v>
      </c>
    </row>
    <row r="17" spans="1:8" ht="15" customHeight="1">
      <c r="A17" s="207">
        <v>11</v>
      </c>
      <c r="B17" s="279" t="s">
        <v>269</v>
      </c>
      <c r="C17" s="187" t="s">
        <v>229</v>
      </c>
      <c r="D17" s="187" t="s">
        <v>229</v>
      </c>
      <c r="E17" s="187" t="s">
        <v>229</v>
      </c>
      <c r="F17" s="187" t="s">
        <v>229</v>
      </c>
      <c r="G17" s="278">
        <v>1048041</v>
      </c>
      <c r="H17" s="307">
        <f t="shared" si="0"/>
        <v>0.15765670290212072</v>
      </c>
    </row>
    <row r="18" spans="1:8" ht="15" customHeight="1">
      <c r="A18" s="207">
        <v>12</v>
      </c>
      <c r="B18" s="208"/>
      <c r="C18" s="189"/>
      <c r="D18" s="189"/>
      <c r="E18" s="189"/>
      <c r="F18" s="189"/>
      <c r="G18" s="280"/>
      <c r="H18" s="307">
        <f t="shared" si="0"/>
        <v>0</v>
      </c>
    </row>
    <row r="19" spans="1:8" ht="15" customHeight="1">
      <c r="A19" s="207">
        <v>13</v>
      </c>
      <c r="B19" s="208"/>
      <c r="C19" s="189"/>
      <c r="D19" s="189"/>
      <c r="E19" s="189"/>
      <c r="F19" s="189"/>
      <c r="G19" s="280"/>
      <c r="H19" s="307">
        <f t="shared" si="0"/>
        <v>0</v>
      </c>
    </row>
    <row r="20" spans="1:8" ht="15" customHeight="1">
      <c r="A20" s="207">
        <v>14</v>
      </c>
      <c r="B20" s="208"/>
      <c r="C20" s="189"/>
      <c r="D20" s="189"/>
      <c r="E20" s="189"/>
      <c r="F20" s="189"/>
      <c r="G20" s="280"/>
      <c r="H20" s="307">
        <f t="shared" si="0"/>
        <v>0</v>
      </c>
    </row>
    <row r="21" spans="1:8" ht="15" customHeight="1">
      <c r="A21" s="207">
        <v>15</v>
      </c>
      <c r="B21" s="281"/>
      <c r="C21" s="189"/>
      <c r="D21" s="189"/>
      <c r="E21" s="189"/>
      <c r="F21" s="189"/>
      <c r="G21" s="280"/>
      <c r="H21" s="307">
        <f t="shared" si="0"/>
        <v>0</v>
      </c>
    </row>
    <row r="22" spans="1:8" s="142" customFormat="1" ht="15" customHeight="1">
      <c r="A22" s="308"/>
      <c r="B22" s="309" t="s">
        <v>110</v>
      </c>
      <c r="C22" s="224"/>
      <c r="D22" s="224"/>
      <c r="E22" s="224"/>
      <c r="F22" s="225"/>
      <c r="G22" s="289">
        <f>SUM(G7:G21)</f>
        <v>6647614.6</v>
      </c>
      <c r="H22" s="310">
        <f>SUM(H7:H21)</f>
        <v>1</v>
      </c>
    </row>
    <row r="23" spans="1:8" ht="15" customHeight="1">
      <c r="A23" s="303" t="s">
        <v>108</v>
      </c>
      <c r="B23" s="311"/>
      <c r="C23" s="305" t="s">
        <v>157</v>
      </c>
      <c r="D23" s="305" t="s">
        <v>158</v>
      </c>
      <c r="E23" s="305" t="s">
        <v>98</v>
      </c>
      <c r="F23" s="305" t="s">
        <v>159</v>
      </c>
      <c r="G23" s="312"/>
      <c r="H23" s="313"/>
    </row>
    <row r="24" spans="1:8" ht="15" customHeight="1">
      <c r="A24" s="207">
        <v>1</v>
      </c>
      <c r="B24" s="283" t="s">
        <v>257</v>
      </c>
      <c r="C24" s="187" t="s">
        <v>229</v>
      </c>
      <c r="D24" s="187" t="s">
        <v>229</v>
      </c>
      <c r="E24" s="187" t="s">
        <v>229</v>
      </c>
      <c r="F24" s="187" t="s">
        <v>229</v>
      </c>
      <c r="G24" s="284">
        <v>15816971.32</v>
      </c>
      <c r="H24" s="314">
        <f>IF(G24=0,0,G24/$G$39)</f>
        <v>0.09050690472631633</v>
      </c>
    </row>
    <row r="25" spans="1:8" ht="15" customHeight="1">
      <c r="A25" s="207">
        <v>2</v>
      </c>
      <c r="B25" s="283" t="s">
        <v>258</v>
      </c>
      <c r="C25" s="187" t="s">
        <v>229</v>
      </c>
      <c r="D25" s="187" t="s">
        <v>229</v>
      </c>
      <c r="E25" s="187" t="s">
        <v>229</v>
      </c>
      <c r="F25" s="187" t="s">
        <v>229</v>
      </c>
      <c r="G25" s="284">
        <v>16855303.75</v>
      </c>
      <c r="H25" s="314">
        <f aca="true" t="shared" si="1" ref="H25:H38">IF(G25=0,0,G25/$G$39)</f>
        <v>0.09644838697440164</v>
      </c>
    </row>
    <row r="26" spans="1:8" ht="15" customHeight="1">
      <c r="A26" s="207">
        <v>3</v>
      </c>
      <c r="B26" s="283" t="s">
        <v>259</v>
      </c>
      <c r="C26" s="187" t="s">
        <v>229</v>
      </c>
      <c r="D26" s="187" t="s">
        <v>229</v>
      </c>
      <c r="E26" s="187" t="s">
        <v>229</v>
      </c>
      <c r="F26" s="187" t="s">
        <v>229</v>
      </c>
      <c r="G26" s="284">
        <v>27246632.7</v>
      </c>
      <c r="H26" s="314">
        <f t="shared" si="1"/>
        <v>0.1559090131733156</v>
      </c>
    </row>
    <row r="27" spans="1:8" ht="15" customHeight="1">
      <c r="A27" s="207">
        <v>4</v>
      </c>
      <c r="B27" s="283" t="s">
        <v>260</v>
      </c>
      <c r="C27" s="187" t="s">
        <v>229</v>
      </c>
      <c r="D27" s="187" t="s">
        <v>229</v>
      </c>
      <c r="E27" s="187" t="s">
        <v>229</v>
      </c>
      <c r="F27" s="187" t="s">
        <v>229</v>
      </c>
      <c r="G27" s="284">
        <v>52302030</v>
      </c>
      <c r="H27" s="314">
        <f t="shared" si="1"/>
        <v>0.29927947332226296</v>
      </c>
    </row>
    <row r="28" spans="1:8" ht="15" customHeight="1">
      <c r="A28" s="207">
        <v>5</v>
      </c>
      <c r="B28" s="285" t="s">
        <v>261</v>
      </c>
      <c r="C28" s="187" t="s">
        <v>229</v>
      </c>
      <c r="D28" s="187" t="s">
        <v>229</v>
      </c>
      <c r="E28" s="187" t="s">
        <v>229</v>
      </c>
      <c r="F28" s="187" t="s">
        <v>229</v>
      </c>
      <c r="G28" s="284">
        <v>7926190.1</v>
      </c>
      <c r="H28" s="314">
        <f t="shared" si="1"/>
        <v>0.04535475962558498</v>
      </c>
    </row>
    <row r="29" spans="1:8" ht="15" customHeight="1">
      <c r="A29" s="207">
        <v>6</v>
      </c>
      <c r="B29" s="285" t="s">
        <v>262</v>
      </c>
      <c r="C29" s="187" t="s">
        <v>229</v>
      </c>
      <c r="D29" s="187" t="s">
        <v>229</v>
      </c>
      <c r="E29" s="187" t="s">
        <v>229</v>
      </c>
      <c r="F29" s="187" t="s">
        <v>229</v>
      </c>
      <c r="G29" s="284">
        <v>29032934</v>
      </c>
      <c r="H29" s="314">
        <f t="shared" si="1"/>
        <v>0.16613047708702744</v>
      </c>
    </row>
    <row r="30" spans="1:8" ht="15" customHeight="1">
      <c r="A30" s="207">
        <v>7</v>
      </c>
      <c r="B30" s="285" t="s">
        <v>263</v>
      </c>
      <c r="C30" s="187" t="s">
        <v>229</v>
      </c>
      <c r="D30" s="187" t="s">
        <v>229</v>
      </c>
      <c r="E30" s="187" t="s">
        <v>229</v>
      </c>
      <c r="F30" s="187" t="s">
        <v>229</v>
      </c>
      <c r="G30" s="284">
        <v>10697876.85</v>
      </c>
      <c r="H30" s="314">
        <f t="shared" si="1"/>
        <v>0.06121473582066374</v>
      </c>
    </row>
    <row r="31" spans="1:8" ht="15" customHeight="1">
      <c r="A31" s="207">
        <v>8</v>
      </c>
      <c r="B31" s="285" t="s">
        <v>264</v>
      </c>
      <c r="C31" s="187" t="s">
        <v>229</v>
      </c>
      <c r="D31" s="187" t="s">
        <v>229</v>
      </c>
      <c r="E31" s="187" t="s">
        <v>229</v>
      </c>
      <c r="F31" s="187" t="s">
        <v>229</v>
      </c>
      <c r="G31" s="284">
        <v>2938498.1999999997</v>
      </c>
      <c r="H31" s="314">
        <f t="shared" si="1"/>
        <v>0.01681449445947734</v>
      </c>
    </row>
    <row r="32" spans="1:8" ht="15" customHeight="1">
      <c r="A32" s="207">
        <v>9</v>
      </c>
      <c r="B32" s="285" t="s">
        <v>265</v>
      </c>
      <c r="C32" s="187" t="s">
        <v>229</v>
      </c>
      <c r="D32" s="187" t="s">
        <v>229</v>
      </c>
      <c r="E32" s="187" t="s">
        <v>229</v>
      </c>
      <c r="F32" s="187" t="s">
        <v>229</v>
      </c>
      <c r="G32" s="284">
        <v>7745845.899999999</v>
      </c>
      <c r="H32" s="314">
        <f t="shared" si="1"/>
        <v>0.044322805087821826</v>
      </c>
    </row>
    <row r="33" spans="1:8" ht="15" customHeight="1">
      <c r="A33" s="207">
        <v>10</v>
      </c>
      <c r="B33" s="285" t="s">
        <v>267</v>
      </c>
      <c r="C33" s="187" t="s">
        <v>229</v>
      </c>
      <c r="D33" s="187" t="s">
        <v>229</v>
      </c>
      <c r="E33" s="187" t="s">
        <v>229</v>
      </c>
      <c r="F33" s="187"/>
      <c r="G33" s="284">
        <v>5383.58</v>
      </c>
      <c r="H33" s="314">
        <f t="shared" si="1"/>
        <v>3.080559180950086E-05</v>
      </c>
    </row>
    <row r="34" spans="1:8" ht="15" customHeight="1">
      <c r="A34" s="207">
        <v>11</v>
      </c>
      <c r="B34" s="285" t="s">
        <v>269</v>
      </c>
      <c r="C34" s="187" t="s">
        <v>229</v>
      </c>
      <c r="D34" s="187" t="s">
        <v>229</v>
      </c>
      <c r="E34" s="187" t="s">
        <v>229</v>
      </c>
      <c r="F34" s="187" t="s">
        <v>229</v>
      </c>
      <c r="G34" s="284">
        <v>4192164</v>
      </c>
      <c r="H34" s="314">
        <f t="shared" si="1"/>
        <v>0.023988144131318636</v>
      </c>
    </row>
    <row r="35" spans="1:8" ht="15" customHeight="1">
      <c r="A35" s="207">
        <v>12</v>
      </c>
      <c r="B35" s="285"/>
      <c r="C35" s="189"/>
      <c r="D35" s="189"/>
      <c r="E35" s="189"/>
      <c r="F35" s="189"/>
      <c r="G35" s="286"/>
      <c r="H35" s="314">
        <f t="shared" si="1"/>
        <v>0</v>
      </c>
    </row>
    <row r="36" spans="1:8" ht="15" customHeight="1">
      <c r="A36" s="207">
        <v>13</v>
      </c>
      <c r="B36" s="287"/>
      <c r="C36" s="189"/>
      <c r="D36" s="189"/>
      <c r="E36" s="189"/>
      <c r="F36" s="189"/>
      <c r="G36" s="286"/>
      <c r="H36" s="314">
        <f t="shared" si="1"/>
        <v>0</v>
      </c>
    </row>
    <row r="37" spans="1:8" ht="15" customHeight="1">
      <c r="A37" s="207">
        <v>14</v>
      </c>
      <c r="B37" s="287"/>
      <c r="C37" s="189"/>
      <c r="D37" s="189"/>
      <c r="E37" s="189"/>
      <c r="F37" s="189"/>
      <c r="G37" s="286"/>
      <c r="H37" s="314">
        <f t="shared" si="1"/>
        <v>0</v>
      </c>
    </row>
    <row r="38" spans="1:8" ht="15" customHeight="1">
      <c r="A38" s="207">
        <v>15</v>
      </c>
      <c r="B38" s="287"/>
      <c r="C38" s="189"/>
      <c r="D38" s="189"/>
      <c r="E38" s="189"/>
      <c r="F38" s="189"/>
      <c r="G38" s="288"/>
      <c r="H38" s="314">
        <f t="shared" si="1"/>
        <v>0</v>
      </c>
    </row>
    <row r="39" spans="1:8" s="142" customFormat="1" ht="15" customHeight="1">
      <c r="A39" s="308"/>
      <c r="B39" s="309" t="s">
        <v>160</v>
      </c>
      <c r="C39" s="224"/>
      <c r="D39" s="224"/>
      <c r="E39" s="224"/>
      <c r="F39" s="225"/>
      <c r="G39" s="289">
        <f>SUM(G24:G38)</f>
        <v>174759830.4</v>
      </c>
      <c r="H39" s="315">
        <f>SUM(H24:H38)</f>
        <v>0.9999999999999999</v>
      </c>
    </row>
    <row r="40" spans="1:8" ht="15" customHeight="1">
      <c r="A40" s="303" t="s">
        <v>114</v>
      </c>
      <c r="B40" s="311"/>
      <c r="C40" s="305" t="s">
        <v>157</v>
      </c>
      <c r="D40" s="305" t="s">
        <v>158</v>
      </c>
      <c r="E40" s="305" t="s">
        <v>98</v>
      </c>
      <c r="F40" s="305" t="s">
        <v>159</v>
      </c>
      <c r="G40" s="312"/>
      <c r="H40" s="313"/>
    </row>
    <row r="41" spans="1:8" ht="15" customHeight="1">
      <c r="A41" s="207">
        <v>1</v>
      </c>
      <c r="B41" s="287"/>
      <c r="C41" s="187"/>
      <c r="D41" s="187"/>
      <c r="E41" s="187"/>
      <c r="F41" s="187"/>
      <c r="G41" s="286"/>
      <c r="H41" s="314">
        <f>IF(G41=0,0,G41/$G$46)</f>
        <v>0</v>
      </c>
    </row>
    <row r="42" spans="1:8" ht="15" customHeight="1">
      <c r="A42" s="207">
        <v>2</v>
      </c>
      <c r="B42" s="287"/>
      <c r="C42" s="189"/>
      <c r="D42" s="189"/>
      <c r="E42" s="189"/>
      <c r="F42" s="189"/>
      <c r="G42" s="286"/>
      <c r="H42" s="314">
        <f>IF(G42=0,0,G42/$G$46)</f>
        <v>0</v>
      </c>
    </row>
    <row r="43" spans="1:8" ht="15" customHeight="1">
      <c r="A43" s="207">
        <v>3</v>
      </c>
      <c r="B43" s="287"/>
      <c r="C43" s="189"/>
      <c r="D43" s="189"/>
      <c r="E43" s="189"/>
      <c r="F43" s="189"/>
      <c r="G43" s="286"/>
      <c r="H43" s="314">
        <f>IF(G43=0,0,G43/$G$46)</f>
        <v>0</v>
      </c>
    </row>
    <row r="44" spans="1:8" ht="15" customHeight="1">
      <c r="A44" s="207">
        <v>4</v>
      </c>
      <c r="B44" s="287"/>
      <c r="C44" s="189"/>
      <c r="D44" s="189"/>
      <c r="E44" s="189"/>
      <c r="F44" s="189"/>
      <c r="G44" s="286"/>
      <c r="H44" s="314">
        <f>IF(G44=0,0,G44/$G$46)</f>
        <v>0</v>
      </c>
    </row>
    <row r="45" spans="1:8" ht="15" customHeight="1">
      <c r="A45" s="207">
        <v>5</v>
      </c>
      <c r="B45" s="287"/>
      <c r="C45" s="189"/>
      <c r="D45" s="189"/>
      <c r="E45" s="189"/>
      <c r="F45" s="189"/>
      <c r="G45" s="288"/>
      <c r="H45" s="314">
        <f>IF(G45=0,0,G45/$G$46)</f>
        <v>0</v>
      </c>
    </row>
    <row r="46" spans="1:8" s="142" customFormat="1" ht="15" customHeight="1">
      <c r="A46" s="308"/>
      <c r="B46" s="309" t="s">
        <v>111</v>
      </c>
      <c r="C46" s="224"/>
      <c r="D46" s="224"/>
      <c r="E46" s="224"/>
      <c r="F46" s="225"/>
      <c r="G46" s="289">
        <f>SUM(G41:G45)</f>
        <v>0</v>
      </c>
      <c r="H46" s="315">
        <f>SUM(H41:H45)</f>
        <v>0</v>
      </c>
    </row>
    <row r="47" spans="1:8" ht="15" customHeight="1">
      <c r="A47" s="316" t="s">
        <v>112</v>
      </c>
      <c r="B47" s="224"/>
      <c r="C47" s="241"/>
      <c r="D47" s="241"/>
      <c r="E47" s="241"/>
      <c r="F47" s="242"/>
      <c r="G47" s="317">
        <f>G22+G39+G46</f>
        <v>181407445</v>
      </c>
      <c r="H47" s="318"/>
    </row>
    <row r="48" spans="1:8" s="142" customFormat="1" ht="15" customHeight="1">
      <c r="A48" s="316" t="s">
        <v>52</v>
      </c>
      <c r="B48" s="319"/>
      <c r="C48" s="241"/>
      <c r="D48" s="241"/>
      <c r="E48" s="241"/>
      <c r="F48" s="242"/>
      <c r="G48" s="289">
        <v>263357</v>
      </c>
      <c r="H48" s="320"/>
    </row>
    <row r="49" spans="1:8" s="142" customFormat="1" ht="15" customHeight="1">
      <c r="A49" s="316" t="s">
        <v>18</v>
      </c>
      <c r="B49" s="319"/>
      <c r="C49" s="321"/>
      <c r="D49" s="321"/>
      <c r="E49" s="321"/>
      <c r="F49" s="322"/>
      <c r="G49" s="289">
        <v>7306579</v>
      </c>
      <c r="H49" s="320"/>
    </row>
    <row r="50" spans="1:8" s="142" customFormat="1" ht="15" customHeight="1" thickBot="1">
      <c r="A50" s="323" t="s">
        <v>169</v>
      </c>
      <c r="B50" s="324"/>
      <c r="C50" s="325"/>
      <c r="D50" s="325"/>
      <c r="E50" s="325"/>
      <c r="F50" s="326"/>
      <c r="G50" s="290"/>
      <c r="H50" s="320"/>
    </row>
    <row r="51" spans="1:8" ht="15" customHeight="1" thickBot="1">
      <c r="A51" s="327" t="s">
        <v>19</v>
      </c>
      <c r="B51" s="328"/>
      <c r="C51" s="329"/>
      <c r="D51" s="329"/>
      <c r="E51" s="329"/>
      <c r="F51" s="330"/>
      <c r="G51" s="331">
        <f>SUM(G47:G50)</f>
        <v>188977381</v>
      </c>
      <c r="H51" s="332"/>
    </row>
    <row r="52" spans="1:8" ht="15">
      <c r="A52" s="204"/>
      <c r="B52" s="204"/>
      <c r="C52" s="204"/>
      <c r="D52" s="204"/>
      <c r="E52" s="204"/>
      <c r="F52" s="204"/>
      <c r="G52" s="204"/>
      <c r="H52" s="204"/>
    </row>
    <row r="53" spans="1:8" ht="15.75">
      <c r="A53" s="259" t="s">
        <v>156</v>
      </c>
      <c r="B53" s="259"/>
      <c r="C53" s="259"/>
      <c r="D53" s="259"/>
      <c r="E53" s="259"/>
      <c r="F53" s="259"/>
      <c r="G53" s="259"/>
      <c r="H53" s="204"/>
    </row>
    <row r="54" spans="1:9" ht="33" customHeight="1">
      <c r="A54" s="259" t="s">
        <v>220</v>
      </c>
      <c r="B54" s="259"/>
      <c r="C54" s="259"/>
      <c r="D54" s="259"/>
      <c r="E54" s="259"/>
      <c r="F54" s="335"/>
      <c r="G54" s="335"/>
      <c r="H54" s="96"/>
      <c r="I54" s="148"/>
    </row>
    <row r="55" spans="1:8" ht="15.75" hidden="1">
      <c r="A55" s="259"/>
      <c r="B55" s="336"/>
      <c r="C55" s="336"/>
      <c r="D55" s="336"/>
      <c r="E55" s="336"/>
      <c r="F55" s="336"/>
      <c r="G55" s="336"/>
      <c r="H55" s="251"/>
    </row>
  </sheetData>
  <sheetProtection sheet="1" selectLockedCells="1"/>
  <printOptions horizontalCentered="1"/>
  <pageMargins left="0.5" right="0.4" top="0.91" bottom="0.75" header="0.5" footer="0.5"/>
  <pageSetup fitToHeight="1" fitToWidth="1" horizontalDpi="600" verticalDpi="600" orientation="portrait" scale="74" r:id="rId1"/>
  <headerFooter alignWithMargins="0">
    <oddHeader xml:space="preserve">&amp;R&amp;"Arial,Bold"&amp;12Enclosure 3 </oddHeader>
    <oddFooter>&amp;LUpdated: 02/10/17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PageLayoutView="0" workbookViewId="0" topLeftCell="A1">
      <selection activeCell="H9" sqref="H9"/>
    </sheetView>
  </sheetViews>
  <sheetFormatPr defaultColWidth="9.140625" defaultRowHeight="12.75"/>
  <cols>
    <col min="1" max="4" width="3.57421875" style="0" customWidth="1"/>
    <col min="5" max="5" width="63.28125" style="0" customWidth="1"/>
    <col min="6" max="6" width="10.7109375" style="0" customWidth="1"/>
    <col min="7" max="7" width="27.421875" style="0" customWidth="1"/>
    <col min="8" max="8" width="9.28125" style="0" customWidth="1"/>
  </cols>
  <sheetData>
    <row r="1" spans="1:8" ht="46.5" customHeight="1">
      <c r="A1" s="789" t="s">
        <v>142</v>
      </c>
      <c r="B1" s="789"/>
      <c r="C1" s="789"/>
      <c r="D1" s="789"/>
      <c r="E1" s="789"/>
      <c r="F1" s="789"/>
      <c r="G1" s="789"/>
      <c r="H1" s="789"/>
    </row>
    <row r="2" spans="1:7" ht="19.5" customHeight="1">
      <c r="A2" s="799" t="s">
        <v>8</v>
      </c>
      <c r="B2" s="799"/>
      <c r="C2" s="799"/>
      <c r="D2" s="831" t="str">
        <f>'CSS '!B4:B4</f>
        <v>Los Angeles</v>
      </c>
      <c r="E2" s="831"/>
      <c r="F2" s="27" t="s">
        <v>9</v>
      </c>
      <c r="G2" s="19">
        <f>'CSS '!E4</f>
        <v>0</v>
      </c>
    </row>
    <row r="3" spans="1:7" ht="15" customHeight="1">
      <c r="A3" s="17"/>
      <c r="B3" s="28"/>
      <c r="C3" s="28"/>
      <c r="D3" s="832"/>
      <c r="E3" s="832"/>
      <c r="F3" s="21"/>
      <c r="G3" s="18"/>
    </row>
    <row r="4" spans="1:7" ht="15" customHeight="1" thickBot="1">
      <c r="A4" s="3"/>
      <c r="B4" s="18"/>
      <c r="C4" s="18"/>
      <c r="D4" s="18"/>
      <c r="E4" s="18"/>
      <c r="F4" s="18"/>
      <c r="G4" s="18"/>
    </row>
    <row r="5" spans="1:8" s="2" customFormat="1" ht="15" customHeight="1">
      <c r="A5" s="833" t="s">
        <v>51</v>
      </c>
      <c r="B5" s="834"/>
      <c r="C5" s="834"/>
      <c r="D5" s="834"/>
      <c r="E5" s="835"/>
      <c r="F5" s="839" t="s">
        <v>0</v>
      </c>
      <c r="G5" s="840"/>
      <c r="H5" s="787" t="s">
        <v>139</v>
      </c>
    </row>
    <row r="6" spans="1:8" s="1" customFormat="1" ht="34.5" customHeight="1" thickBot="1">
      <c r="A6" s="836"/>
      <c r="B6" s="837"/>
      <c r="C6" s="837"/>
      <c r="D6" s="837"/>
      <c r="E6" s="838"/>
      <c r="F6" s="841" t="s">
        <v>55</v>
      </c>
      <c r="G6" s="842"/>
      <c r="H6" s="788"/>
    </row>
    <row r="7" spans="1:8" ht="15" customHeight="1">
      <c r="A7" s="794" t="s">
        <v>132</v>
      </c>
      <c r="B7" s="827"/>
      <c r="C7" s="827"/>
      <c r="D7" s="827"/>
      <c r="E7" s="828"/>
      <c r="F7" s="829"/>
      <c r="G7" s="830"/>
      <c r="H7" s="30"/>
    </row>
    <row r="8" spans="1:8" ht="15" customHeight="1">
      <c r="A8" s="24">
        <v>1</v>
      </c>
      <c r="B8" s="815"/>
      <c r="C8" s="825"/>
      <c r="D8" s="825"/>
      <c r="E8" s="826"/>
      <c r="F8" s="785"/>
      <c r="G8" s="786"/>
      <c r="H8" s="30"/>
    </row>
    <row r="9" spans="1:8" ht="15" customHeight="1">
      <c r="A9" s="24">
        <v>2</v>
      </c>
      <c r="B9" s="815"/>
      <c r="C9" s="825"/>
      <c r="D9" s="825"/>
      <c r="E9" s="826"/>
      <c r="F9" s="785"/>
      <c r="G9" s="786"/>
      <c r="H9" s="30"/>
    </row>
    <row r="10" spans="1:8" ht="15" customHeight="1">
      <c r="A10" s="24">
        <v>3</v>
      </c>
      <c r="B10" s="815"/>
      <c r="C10" s="825"/>
      <c r="D10" s="825"/>
      <c r="E10" s="826"/>
      <c r="F10" s="785"/>
      <c r="G10" s="786"/>
      <c r="H10" s="30"/>
    </row>
    <row r="11" spans="1:8" ht="15" customHeight="1">
      <c r="A11" s="24">
        <v>4</v>
      </c>
      <c r="B11" s="815"/>
      <c r="C11" s="825"/>
      <c r="D11" s="825"/>
      <c r="E11" s="826"/>
      <c r="F11" s="785"/>
      <c r="G11" s="786"/>
      <c r="H11" s="30"/>
    </row>
    <row r="12" spans="1:8" ht="15" customHeight="1">
      <c r="A12" s="24">
        <v>5</v>
      </c>
      <c r="B12" s="815"/>
      <c r="C12" s="825"/>
      <c r="D12" s="825"/>
      <c r="E12" s="826"/>
      <c r="F12" s="785"/>
      <c r="G12" s="786"/>
      <c r="H12" s="30"/>
    </row>
    <row r="13" spans="1:8" ht="15" customHeight="1">
      <c r="A13" s="24">
        <v>6</v>
      </c>
      <c r="B13" s="815"/>
      <c r="C13" s="825"/>
      <c r="D13" s="825"/>
      <c r="E13" s="826"/>
      <c r="F13" s="785"/>
      <c r="G13" s="786"/>
      <c r="H13" s="30"/>
    </row>
    <row r="14" spans="1:8" ht="15" customHeight="1">
      <c r="A14" s="24">
        <v>7</v>
      </c>
      <c r="B14" s="815"/>
      <c r="C14" s="825"/>
      <c r="D14" s="825"/>
      <c r="E14" s="826"/>
      <c r="F14" s="785"/>
      <c r="G14" s="786"/>
      <c r="H14" s="30"/>
    </row>
    <row r="15" spans="1:8" ht="15" customHeight="1">
      <c r="A15" s="24">
        <v>8</v>
      </c>
      <c r="B15" s="813"/>
      <c r="C15" s="821"/>
      <c r="D15" s="821"/>
      <c r="E15" s="822"/>
      <c r="F15" s="785"/>
      <c r="G15" s="786"/>
      <c r="H15" s="30"/>
    </row>
    <row r="16" spans="1:8" ht="15" customHeight="1">
      <c r="A16" s="24">
        <v>9</v>
      </c>
      <c r="B16" s="813"/>
      <c r="C16" s="821"/>
      <c r="D16" s="821"/>
      <c r="E16" s="822"/>
      <c r="F16" s="785"/>
      <c r="G16" s="786"/>
      <c r="H16" s="30"/>
    </row>
    <row r="17" spans="1:8" ht="15" customHeight="1">
      <c r="A17" s="24">
        <v>10</v>
      </c>
      <c r="B17" s="813"/>
      <c r="C17" s="813"/>
      <c r="D17" s="813"/>
      <c r="E17" s="814"/>
      <c r="F17" s="823"/>
      <c r="G17" s="824"/>
      <c r="H17" s="30"/>
    </row>
    <row r="18" spans="1:8" s="4" customFormat="1" ht="15" customHeight="1">
      <c r="A18" s="25"/>
      <c r="B18" s="790" t="s">
        <v>110</v>
      </c>
      <c r="C18" s="790"/>
      <c r="D18" s="790"/>
      <c r="E18" s="791"/>
      <c r="F18" s="817">
        <f>SUM(F8:G17)</f>
        <v>0</v>
      </c>
      <c r="G18" s="818"/>
      <c r="H18" s="32"/>
    </row>
    <row r="19" spans="1:8" ht="15" customHeight="1">
      <c r="A19" s="782" t="s">
        <v>133</v>
      </c>
      <c r="B19" s="783"/>
      <c r="C19" s="783"/>
      <c r="D19" s="783"/>
      <c r="E19" s="784"/>
      <c r="F19" s="819"/>
      <c r="G19" s="820"/>
      <c r="H19" s="30"/>
    </row>
    <row r="20" spans="1:8" ht="15" customHeight="1">
      <c r="A20" s="24">
        <v>1</v>
      </c>
      <c r="B20" s="815"/>
      <c r="C20" s="815"/>
      <c r="D20" s="815"/>
      <c r="E20" s="816"/>
      <c r="F20" s="785"/>
      <c r="G20" s="786"/>
      <c r="H20" s="30"/>
    </row>
    <row r="21" spans="1:8" ht="15" customHeight="1">
      <c r="A21" s="24">
        <v>2</v>
      </c>
      <c r="B21" s="815"/>
      <c r="C21" s="815"/>
      <c r="D21" s="815"/>
      <c r="E21" s="816"/>
      <c r="F21" s="785"/>
      <c r="G21" s="786"/>
      <c r="H21" s="30"/>
    </row>
    <row r="22" spans="1:8" ht="15" customHeight="1">
      <c r="A22" s="24">
        <v>3</v>
      </c>
      <c r="B22" s="815"/>
      <c r="C22" s="815"/>
      <c r="D22" s="815"/>
      <c r="E22" s="816"/>
      <c r="F22" s="785"/>
      <c r="G22" s="786"/>
      <c r="H22" s="30"/>
    </row>
    <row r="23" spans="1:8" ht="15" customHeight="1">
      <c r="A23" s="24">
        <v>4</v>
      </c>
      <c r="B23" s="815"/>
      <c r="C23" s="815"/>
      <c r="D23" s="815"/>
      <c r="E23" s="816"/>
      <c r="F23" s="785"/>
      <c r="G23" s="786"/>
      <c r="H23" s="30"/>
    </row>
    <row r="24" spans="1:8" ht="15" customHeight="1">
      <c r="A24" s="24">
        <v>5</v>
      </c>
      <c r="B24" s="813"/>
      <c r="C24" s="813"/>
      <c r="D24" s="813"/>
      <c r="E24" s="814"/>
      <c r="F24" s="785"/>
      <c r="G24" s="786"/>
      <c r="H24" s="30"/>
    </row>
    <row r="25" spans="1:8" ht="15" customHeight="1">
      <c r="A25" s="24">
        <v>6</v>
      </c>
      <c r="B25" s="813"/>
      <c r="C25" s="813"/>
      <c r="D25" s="813"/>
      <c r="E25" s="814"/>
      <c r="F25" s="785"/>
      <c r="G25" s="786"/>
      <c r="H25" s="30"/>
    </row>
    <row r="26" spans="1:8" ht="15" customHeight="1">
      <c r="A26" s="24">
        <v>7</v>
      </c>
      <c r="B26" s="813"/>
      <c r="C26" s="813"/>
      <c r="D26" s="813"/>
      <c r="E26" s="814"/>
      <c r="F26" s="785"/>
      <c r="G26" s="786"/>
      <c r="H26" s="30"/>
    </row>
    <row r="27" spans="1:8" ht="15" customHeight="1">
      <c r="A27" s="24">
        <v>8</v>
      </c>
      <c r="B27" s="813"/>
      <c r="C27" s="813"/>
      <c r="D27" s="813"/>
      <c r="E27" s="814"/>
      <c r="F27" s="785"/>
      <c r="G27" s="786"/>
      <c r="H27" s="30"/>
    </row>
    <row r="28" spans="1:8" ht="15" customHeight="1">
      <c r="A28" s="24">
        <v>9</v>
      </c>
      <c r="B28" s="813"/>
      <c r="C28" s="813"/>
      <c r="D28" s="813"/>
      <c r="E28" s="814"/>
      <c r="F28" s="785"/>
      <c r="G28" s="786"/>
      <c r="H28" s="30"/>
    </row>
    <row r="29" spans="1:8" ht="15" customHeight="1">
      <c r="A29" s="24">
        <v>10</v>
      </c>
      <c r="B29" s="813"/>
      <c r="C29" s="813"/>
      <c r="D29" s="813"/>
      <c r="E29" s="814"/>
      <c r="F29" s="785"/>
      <c r="G29" s="786"/>
      <c r="H29" s="30"/>
    </row>
    <row r="30" spans="1:8" s="4" customFormat="1" ht="15" customHeight="1">
      <c r="A30" s="25"/>
      <c r="B30" s="790" t="s">
        <v>119</v>
      </c>
      <c r="C30" s="790"/>
      <c r="D30" s="790"/>
      <c r="E30" s="791"/>
      <c r="F30" s="792">
        <f>SUM(F20:G29)</f>
        <v>0</v>
      </c>
      <c r="G30" s="793"/>
      <c r="H30" s="32"/>
    </row>
    <row r="31" spans="1:8" ht="16.5" customHeight="1">
      <c r="A31" s="794" t="s">
        <v>135</v>
      </c>
      <c r="B31" s="795"/>
      <c r="C31" s="795"/>
      <c r="D31" s="795"/>
      <c r="E31" s="796"/>
      <c r="F31" s="797"/>
      <c r="G31" s="798"/>
      <c r="H31" s="30"/>
    </row>
    <row r="32" spans="1:8" ht="15" customHeight="1">
      <c r="A32" s="29">
        <v>1</v>
      </c>
      <c r="B32" s="799"/>
      <c r="C32" s="799"/>
      <c r="D32" s="799"/>
      <c r="E32" s="800"/>
      <c r="F32" s="801"/>
      <c r="G32" s="802"/>
      <c r="H32" s="30"/>
    </row>
    <row r="33" spans="1:8" ht="15" customHeight="1">
      <c r="A33" s="794" t="s">
        <v>136</v>
      </c>
      <c r="B33" s="795"/>
      <c r="C33" s="795"/>
      <c r="D33" s="795"/>
      <c r="E33" s="796"/>
      <c r="F33" s="797"/>
      <c r="G33" s="798"/>
      <c r="H33" s="33"/>
    </row>
    <row r="34" spans="1:8" ht="15" customHeight="1">
      <c r="A34" s="29">
        <v>1</v>
      </c>
      <c r="B34" s="799"/>
      <c r="C34" s="799"/>
      <c r="D34" s="799"/>
      <c r="E34" s="800"/>
      <c r="F34" s="801"/>
      <c r="G34" s="802"/>
      <c r="H34" s="36"/>
    </row>
    <row r="35" spans="1:8" ht="15" customHeight="1">
      <c r="A35" s="794" t="s">
        <v>134</v>
      </c>
      <c r="B35" s="795"/>
      <c r="C35" s="795"/>
      <c r="D35" s="795"/>
      <c r="E35" s="796"/>
      <c r="F35" s="797"/>
      <c r="G35" s="798"/>
      <c r="H35" s="30"/>
    </row>
    <row r="36" spans="1:8" ht="15" customHeight="1">
      <c r="A36" s="29">
        <v>1</v>
      </c>
      <c r="B36" s="799"/>
      <c r="C36" s="799"/>
      <c r="D36" s="799"/>
      <c r="E36" s="800"/>
      <c r="F36" s="801"/>
      <c r="G36" s="802"/>
      <c r="H36" s="30"/>
    </row>
    <row r="37" spans="1:8" ht="15" customHeight="1">
      <c r="A37" s="794" t="s">
        <v>137</v>
      </c>
      <c r="B37" s="795"/>
      <c r="C37" s="795"/>
      <c r="D37" s="795"/>
      <c r="E37" s="796"/>
      <c r="F37" s="797"/>
      <c r="G37" s="798"/>
      <c r="H37" s="33"/>
    </row>
    <row r="38" spans="1:8" ht="15" customHeight="1">
      <c r="A38" s="29">
        <v>1</v>
      </c>
      <c r="B38" s="799"/>
      <c r="C38" s="799"/>
      <c r="D38" s="799"/>
      <c r="E38" s="800"/>
      <c r="F38" s="801"/>
      <c r="G38" s="802"/>
      <c r="H38" s="36"/>
    </row>
    <row r="39" spans="1:8" ht="15" customHeight="1">
      <c r="A39" s="794" t="s">
        <v>138</v>
      </c>
      <c r="B39" s="795"/>
      <c r="C39" s="795"/>
      <c r="D39" s="795"/>
      <c r="E39" s="796"/>
      <c r="F39" s="797"/>
      <c r="G39" s="798"/>
      <c r="H39" s="30"/>
    </row>
    <row r="40" spans="1:8" ht="15" customHeight="1">
      <c r="A40" s="29">
        <v>1</v>
      </c>
      <c r="B40" s="799"/>
      <c r="C40" s="799"/>
      <c r="D40" s="799"/>
      <c r="E40" s="800"/>
      <c r="F40" s="801"/>
      <c r="G40" s="802"/>
      <c r="H40" s="30"/>
    </row>
    <row r="41" spans="1:8" s="4" customFormat="1" ht="15" customHeight="1">
      <c r="A41" s="25"/>
      <c r="B41" s="790" t="s">
        <v>111</v>
      </c>
      <c r="C41" s="790"/>
      <c r="D41" s="790"/>
      <c r="E41" s="791"/>
      <c r="F41" s="792">
        <f>SUM(F32:G40)</f>
        <v>0</v>
      </c>
      <c r="G41" s="793"/>
      <c r="H41" s="35"/>
    </row>
    <row r="42" spans="1:8" ht="15" customHeight="1">
      <c r="A42" s="808" t="s">
        <v>112</v>
      </c>
      <c r="B42" s="809"/>
      <c r="C42" s="809"/>
      <c r="D42" s="809"/>
      <c r="E42" s="810"/>
      <c r="F42" s="811">
        <f>F18+F30+F41</f>
        <v>0</v>
      </c>
      <c r="G42" s="812"/>
      <c r="H42" s="34"/>
    </row>
    <row r="43" spans="1:8" s="4" customFormat="1" ht="15" customHeight="1">
      <c r="A43" s="782" t="s">
        <v>52</v>
      </c>
      <c r="B43" s="783"/>
      <c r="C43" s="783"/>
      <c r="D43" s="783"/>
      <c r="E43" s="784"/>
      <c r="F43" s="785"/>
      <c r="G43" s="786"/>
      <c r="H43" s="31"/>
    </row>
    <row r="44" spans="1:8" s="4" customFormat="1" ht="15" customHeight="1" thickBot="1">
      <c r="A44" s="782" t="s">
        <v>18</v>
      </c>
      <c r="B44" s="783"/>
      <c r="C44" s="783"/>
      <c r="D44" s="783"/>
      <c r="E44" s="784"/>
      <c r="F44" s="785"/>
      <c r="G44" s="786"/>
      <c r="H44" s="31"/>
    </row>
    <row r="45" spans="1:8" ht="15" customHeight="1" thickBot="1">
      <c r="A45" s="803" t="s">
        <v>19</v>
      </c>
      <c r="B45" s="804"/>
      <c r="C45" s="804"/>
      <c r="D45" s="804"/>
      <c r="E45" s="805"/>
      <c r="F45" s="806">
        <f>SUM(F42:G44)</f>
        <v>0</v>
      </c>
      <c r="G45" s="807"/>
      <c r="H45" s="37">
        <v>1</v>
      </c>
    </row>
    <row r="47" spans="1:7" s="38" customFormat="1" ht="12.75">
      <c r="A47" s="39" t="s">
        <v>141</v>
      </c>
      <c r="B47" s="39"/>
      <c r="C47" s="39"/>
      <c r="D47" s="39"/>
      <c r="E47" s="39"/>
      <c r="F47" s="39"/>
      <c r="G47" s="39"/>
    </row>
    <row r="48" spans="1:7" ht="12.75">
      <c r="A48" s="40"/>
      <c r="B48" s="40"/>
      <c r="C48" s="40"/>
      <c r="D48" s="40"/>
      <c r="E48" s="40"/>
      <c r="F48" s="40"/>
      <c r="G48" s="40"/>
    </row>
  </sheetData>
  <sheetProtection/>
  <mergeCells count="86">
    <mergeCell ref="A2:C2"/>
    <mergeCell ref="D2:E2"/>
    <mergeCell ref="D3:E3"/>
    <mergeCell ref="A5:E6"/>
    <mergeCell ref="F5:G5"/>
    <mergeCell ref="F6:G6"/>
    <mergeCell ref="A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A19:E19"/>
    <mergeCell ref="F19:G19"/>
    <mergeCell ref="B16:E16"/>
    <mergeCell ref="F16:G16"/>
    <mergeCell ref="B17:E17"/>
    <mergeCell ref="F17:G17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F33:G33"/>
    <mergeCell ref="B34:E34"/>
    <mergeCell ref="B29:E29"/>
    <mergeCell ref="F29:G29"/>
    <mergeCell ref="B26:E26"/>
    <mergeCell ref="F26:G26"/>
    <mergeCell ref="B27:E27"/>
    <mergeCell ref="F27:G27"/>
    <mergeCell ref="B28:E28"/>
    <mergeCell ref="F28:G28"/>
    <mergeCell ref="A45:E45"/>
    <mergeCell ref="F45:G45"/>
    <mergeCell ref="A33:E33"/>
    <mergeCell ref="A35:E35"/>
    <mergeCell ref="F35:G35"/>
    <mergeCell ref="A37:E37"/>
    <mergeCell ref="B38:E38"/>
    <mergeCell ref="A39:E39"/>
    <mergeCell ref="F34:G34"/>
    <mergeCell ref="A44:E44"/>
    <mergeCell ref="F44:G44"/>
    <mergeCell ref="F37:G37"/>
    <mergeCell ref="B40:E40"/>
    <mergeCell ref="F40:G40"/>
    <mergeCell ref="B41:E41"/>
    <mergeCell ref="F41:G41"/>
    <mergeCell ref="A43:E43"/>
    <mergeCell ref="F43:G43"/>
    <mergeCell ref="H5:H6"/>
    <mergeCell ref="A1:H1"/>
    <mergeCell ref="B30:E30"/>
    <mergeCell ref="F30:G30"/>
    <mergeCell ref="A31:E31"/>
    <mergeCell ref="F31:G31"/>
    <mergeCell ref="B36:E36"/>
    <mergeCell ref="F36:G36"/>
    <mergeCell ref="F39:G39"/>
    <mergeCell ref="F38:G38"/>
    <mergeCell ref="A42:E42"/>
    <mergeCell ref="F42:G42"/>
    <mergeCell ref="B32:E32"/>
    <mergeCell ref="F32:G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4" width="3.57421875" style="0" customWidth="1"/>
    <col min="5" max="5" width="60.57421875" style="0" customWidth="1"/>
    <col min="6" max="6" width="14.28125" style="0" customWidth="1"/>
    <col min="7" max="10" width="13.421875" style="0" customWidth="1"/>
    <col min="11" max="11" width="11.57421875" style="0" customWidth="1"/>
    <col min="12" max="12" width="10.421875" style="0" customWidth="1"/>
  </cols>
  <sheetData>
    <row r="1" spans="5:13" ht="46.5" customHeight="1">
      <c r="E1" s="789" t="s">
        <v>142</v>
      </c>
      <c r="F1" s="789"/>
      <c r="G1" s="789"/>
      <c r="H1" s="789"/>
      <c r="I1" s="789"/>
      <c r="J1" s="41"/>
      <c r="K1" s="41"/>
      <c r="L1" s="41"/>
      <c r="M1" s="41"/>
    </row>
    <row r="2" spans="1:12" ht="19.5" customHeight="1">
      <c r="A2" s="799" t="s">
        <v>8</v>
      </c>
      <c r="B2" s="799"/>
      <c r="C2" s="799"/>
      <c r="D2" s="831" t="str">
        <f>'CSS '!B4:B4</f>
        <v>Los Angeles</v>
      </c>
      <c r="E2" s="831"/>
      <c r="F2" s="27" t="s">
        <v>9</v>
      </c>
      <c r="G2" s="27"/>
      <c r="H2" s="27"/>
      <c r="I2" s="27"/>
      <c r="J2" s="27"/>
      <c r="K2" s="843">
        <f>'CSS '!E4</f>
        <v>0</v>
      </c>
      <c r="L2" s="843"/>
    </row>
    <row r="3" spans="1:11" ht="15" customHeight="1">
      <c r="A3" s="17"/>
      <c r="B3" s="28"/>
      <c r="C3" s="28"/>
      <c r="D3" s="832"/>
      <c r="E3" s="832"/>
      <c r="F3" s="21"/>
      <c r="G3" s="21"/>
      <c r="H3" s="21"/>
      <c r="I3" s="21"/>
      <c r="J3" s="21"/>
      <c r="K3" s="18"/>
    </row>
    <row r="4" spans="1:11" ht="15" customHeight="1" thickBot="1">
      <c r="A4" s="3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s="2" customFormat="1" ht="15" customHeight="1">
      <c r="A5" s="833" t="s">
        <v>51</v>
      </c>
      <c r="B5" s="834"/>
      <c r="C5" s="834"/>
      <c r="D5" s="834"/>
      <c r="E5" s="835"/>
      <c r="F5" s="839" t="s">
        <v>0</v>
      </c>
      <c r="G5" s="840"/>
      <c r="H5" s="840"/>
      <c r="I5" s="840"/>
      <c r="J5" s="840"/>
      <c r="K5" s="840"/>
      <c r="L5" s="73" t="s">
        <v>139</v>
      </c>
    </row>
    <row r="6" spans="1:12" s="1" customFormat="1" ht="42.75" customHeight="1" thickBot="1">
      <c r="A6" s="845"/>
      <c r="B6" s="846"/>
      <c r="C6" s="846"/>
      <c r="D6" s="846"/>
      <c r="E6" s="846"/>
      <c r="F6" s="83" t="s">
        <v>55</v>
      </c>
      <c r="G6" s="83" t="s">
        <v>143</v>
      </c>
      <c r="H6" s="83" t="s">
        <v>144</v>
      </c>
      <c r="I6" s="83" t="s">
        <v>90</v>
      </c>
      <c r="J6" s="83" t="s">
        <v>91</v>
      </c>
      <c r="K6" s="84" t="s">
        <v>145</v>
      </c>
      <c r="L6" s="92" t="s">
        <v>139</v>
      </c>
    </row>
    <row r="7" spans="1:12" ht="15" customHeight="1" thickTop="1">
      <c r="A7" s="782" t="s">
        <v>132</v>
      </c>
      <c r="B7" s="844"/>
      <c r="C7" s="844"/>
      <c r="D7" s="844"/>
      <c r="E7" s="844"/>
      <c r="F7" s="80"/>
      <c r="G7" s="81"/>
      <c r="H7" s="81"/>
      <c r="I7" s="81"/>
      <c r="J7" s="81"/>
      <c r="K7" s="82"/>
      <c r="L7" s="60"/>
    </row>
    <row r="8" spans="1:12" ht="15" customHeight="1">
      <c r="A8" s="24">
        <v>1</v>
      </c>
      <c r="B8" s="815"/>
      <c r="C8" s="825"/>
      <c r="D8" s="825"/>
      <c r="E8" s="825"/>
      <c r="F8" s="45"/>
      <c r="G8" s="46"/>
      <c r="H8" s="46"/>
      <c r="I8" s="46"/>
      <c r="J8" s="46"/>
      <c r="K8" s="47"/>
      <c r="L8" s="52"/>
    </row>
    <row r="9" spans="1:12" ht="15" customHeight="1">
      <c r="A9" s="24">
        <v>2</v>
      </c>
      <c r="B9" s="815"/>
      <c r="C9" s="825"/>
      <c r="D9" s="825"/>
      <c r="E9" s="825"/>
      <c r="F9" s="45"/>
      <c r="G9" s="46"/>
      <c r="H9" s="46"/>
      <c r="I9" s="46"/>
      <c r="J9" s="46"/>
      <c r="K9" s="47"/>
      <c r="L9" s="52"/>
    </row>
    <row r="10" spans="1:12" ht="15" customHeight="1">
      <c r="A10" s="24">
        <v>3</v>
      </c>
      <c r="B10" s="815"/>
      <c r="C10" s="825"/>
      <c r="D10" s="825"/>
      <c r="E10" s="825"/>
      <c r="F10" s="45"/>
      <c r="G10" s="46"/>
      <c r="H10" s="46"/>
      <c r="I10" s="46"/>
      <c r="J10" s="46"/>
      <c r="K10" s="47"/>
      <c r="L10" s="52"/>
    </row>
    <row r="11" spans="1:12" ht="15" customHeight="1">
      <c r="A11" s="24">
        <v>4</v>
      </c>
      <c r="B11" s="815"/>
      <c r="C11" s="825"/>
      <c r="D11" s="825"/>
      <c r="E11" s="825"/>
      <c r="F11" s="45"/>
      <c r="G11" s="46"/>
      <c r="H11" s="46"/>
      <c r="I11" s="46"/>
      <c r="J11" s="46"/>
      <c r="K11" s="47"/>
      <c r="L11" s="52"/>
    </row>
    <row r="12" spans="1:12" ht="15" customHeight="1">
      <c r="A12" s="24">
        <v>5</v>
      </c>
      <c r="B12" s="815"/>
      <c r="C12" s="825"/>
      <c r="D12" s="825"/>
      <c r="E12" s="825"/>
      <c r="F12" s="45"/>
      <c r="G12" s="46"/>
      <c r="H12" s="46"/>
      <c r="I12" s="46"/>
      <c r="J12" s="46"/>
      <c r="K12" s="47"/>
      <c r="L12" s="52"/>
    </row>
    <row r="13" spans="1:12" ht="15" customHeight="1">
      <c r="A13" s="24">
        <v>6</v>
      </c>
      <c r="B13" s="815"/>
      <c r="C13" s="825"/>
      <c r="D13" s="825"/>
      <c r="E13" s="825"/>
      <c r="F13" s="45"/>
      <c r="G13" s="46"/>
      <c r="H13" s="46"/>
      <c r="I13" s="46"/>
      <c r="J13" s="46"/>
      <c r="K13" s="47"/>
      <c r="L13" s="52"/>
    </row>
    <row r="14" spans="1:12" ht="15" customHeight="1">
      <c r="A14" s="24">
        <v>7</v>
      </c>
      <c r="B14" s="815"/>
      <c r="C14" s="825"/>
      <c r="D14" s="825"/>
      <c r="E14" s="825"/>
      <c r="F14" s="45"/>
      <c r="G14" s="46"/>
      <c r="H14" s="46"/>
      <c r="I14" s="46"/>
      <c r="J14" s="46"/>
      <c r="K14" s="47"/>
      <c r="L14" s="52"/>
    </row>
    <row r="15" spans="1:12" ht="15" customHeight="1">
      <c r="A15" s="24">
        <v>8</v>
      </c>
      <c r="B15" s="813"/>
      <c r="C15" s="821"/>
      <c r="D15" s="821"/>
      <c r="E15" s="821"/>
      <c r="F15" s="45"/>
      <c r="G15" s="46"/>
      <c r="H15" s="46"/>
      <c r="I15" s="46"/>
      <c r="J15" s="46"/>
      <c r="K15" s="47"/>
      <c r="L15" s="52"/>
    </row>
    <row r="16" spans="1:12" ht="15" customHeight="1">
      <c r="A16" s="24">
        <v>9</v>
      </c>
      <c r="B16" s="813"/>
      <c r="C16" s="821"/>
      <c r="D16" s="821"/>
      <c r="E16" s="821"/>
      <c r="F16" s="45"/>
      <c r="G16" s="46"/>
      <c r="H16" s="46"/>
      <c r="I16" s="46"/>
      <c r="J16" s="46"/>
      <c r="K16" s="47"/>
      <c r="L16" s="52"/>
    </row>
    <row r="17" spans="1:12" ht="15" customHeight="1">
      <c r="A17" s="24">
        <v>10</v>
      </c>
      <c r="B17" s="813"/>
      <c r="C17" s="813"/>
      <c r="D17" s="813"/>
      <c r="E17" s="813"/>
      <c r="F17" s="53"/>
      <c r="G17" s="54"/>
      <c r="H17" s="54"/>
      <c r="I17" s="54"/>
      <c r="J17" s="54"/>
      <c r="K17" s="55"/>
      <c r="L17" s="56"/>
    </row>
    <row r="18" spans="1:12" s="4" customFormat="1" ht="15" customHeight="1">
      <c r="A18" s="25"/>
      <c r="B18" s="790" t="s">
        <v>110</v>
      </c>
      <c r="C18" s="790"/>
      <c r="D18" s="790"/>
      <c r="E18" s="790"/>
      <c r="F18" s="61">
        <f>SUM(F8:K17)</f>
        <v>0</v>
      </c>
      <c r="G18" s="61">
        <f aca="true" t="shared" si="0" ref="G18:L18">SUM(G8:L17)</f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74">
        <f t="shared" si="0"/>
        <v>0</v>
      </c>
    </row>
    <row r="19" spans="1:12" ht="15" customHeight="1">
      <c r="A19" s="782" t="s">
        <v>133</v>
      </c>
      <c r="B19" s="783"/>
      <c r="C19" s="783"/>
      <c r="D19" s="783"/>
      <c r="E19" s="783"/>
      <c r="F19" s="57"/>
      <c r="G19" s="58"/>
      <c r="H19" s="58"/>
      <c r="I19" s="58"/>
      <c r="J19" s="58"/>
      <c r="K19" s="59"/>
      <c r="L19" s="60"/>
    </row>
    <row r="20" spans="1:12" ht="15" customHeight="1">
      <c r="A20" s="24">
        <v>1</v>
      </c>
      <c r="B20" s="815"/>
      <c r="C20" s="815"/>
      <c r="D20" s="815"/>
      <c r="E20" s="815"/>
      <c r="F20" s="45"/>
      <c r="G20" s="46"/>
      <c r="H20" s="46"/>
      <c r="I20" s="46"/>
      <c r="J20" s="46"/>
      <c r="K20" s="47"/>
      <c r="L20" s="52"/>
    </row>
    <row r="21" spans="1:12" ht="15" customHeight="1">
      <c r="A21" s="24">
        <v>2</v>
      </c>
      <c r="B21" s="815"/>
      <c r="C21" s="815"/>
      <c r="D21" s="815"/>
      <c r="E21" s="815"/>
      <c r="F21" s="45"/>
      <c r="G21" s="46"/>
      <c r="H21" s="46"/>
      <c r="I21" s="46"/>
      <c r="J21" s="46"/>
      <c r="K21" s="47"/>
      <c r="L21" s="52"/>
    </row>
    <row r="22" spans="1:12" ht="15" customHeight="1">
      <c r="A22" s="24">
        <v>3</v>
      </c>
      <c r="B22" s="815"/>
      <c r="C22" s="815"/>
      <c r="D22" s="815"/>
      <c r="E22" s="815"/>
      <c r="F22" s="45"/>
      <c r="G22" s="46"/>
      <c r="H22" s="46"/>
      <c r="I22" s="46"/>
      <c r="J22" s="46"/>
      <c r="K22" s="47"/>
      <c r="L22" s="52"/>
    </row>
    <row r="23" spans="1:12" ht="15" customHeight="1">
      <c r="A23" s="24">
        <v>4</v>
      </c>
      <c r="B23" s="815"/>
      <c r="C23" s="815"/>
      <c r="D23" s="815"/>
      <c r="E23" s="815"/>
      <c r="F23" s="45"/>
      <c r="G23" s="46"/>
      <c r="H23" s="46"/>
      <c r="I23" s="46"/>
      <c r="J23" s="46"/>
      <c r="K23" s="47"/>
      <c r="L23" s="52"/>
    </row>
    <row r="24" spans="1:12" ht="15" customHeight="1">
      <c r="A24" s="24">
        <v>5</v>
      </c>
      <c r="B24" s="813"/>
      <c r="C24" s="813"/>
      <c r="D24" s="813"/>
      <c r="E24" s="813"/>
      <c r="F24" s="45"/>
      <c r="G24" s="46"/>
      <c r="H24" s="46"/>
      <c r="I24" s="46"/>
      <c r="J24" s="46"/>
      <c r="K24" s="47"/>
      <c r="L24" s="52"/>
    </row>
    <row r="25" spans="1:12" ht="15" customHeight="1">
      <c r="A25" s="24">
        <v>6</v>
      </c>
      <c r="B25" s="813"/>
      <c r="C25" s="813"/>
      <c r="D25" s="813"/>
      <c r="E25" s="813"/>
      <c r="F25" s="45"/>
      <c r="G25" s="46"/>
      <c r="H25" s="46"/>
      <c r="I25" s="46"/>
      <c r="J25" s="46"/>
      <c r="K25" s="47"/>
      <c r="L25" s="52"/>
    </row>
    <row r="26" spans="1:12" ht="15" customHeight="1">
      <c r="A26" s="24">
        <v>7</v>
      </c>
      <c r="B26" s="813"/>
      <c r="C26" s="813"/>
      <c r="D26" s="813"/>
      <c r="E26" s="813"/>
      <c r="F26" s="45"/>
      <c r="G26" s="46"/>
      <c r="H26" s="46"/>
      <c r="I26" s="46"/>
      <c r="J26" s="46"/>
      <c r="K26" s="47"/>
      <c r="L26" s="52"/>
    </row>
    <row r="27" spans="1:12" ht="15" customHeight="1">
      <c r="A27" s="24">
        <v>8</v>
      </c>
      <c r="B27" s="813"/>
      <c r="C27" s="813"/>
      <c r="D27" s="813"/>
      <c r="E27" s="813"/>
      <c r="F27" s="45"/>
      <c r="G27" s="46"/>
      <c r="H27" s="46"/>
      <c r="I27" s="46"/>
      <c r="J27" s="46"/>
      <c r="K27" s="47"/>
      <c r="L27" s="52"/>
    </row>
    <row r="28" spans="1:12" ht="15" customHeight="1">
      <c r="A28" s="24">
        <v>9</v>
      </c>
      <c r="B28" s="813"/>
      <c r="C28" s="813"/>
      <c r="D28" s="813"/>
      <c r="E28" s="813"/>
      <c r="F28" s="45"/>
      <c r="G28" s="46"/>
      <c r="H28" s="46"/>
      <c r="I28" s="46"/>
      <c r="J28" s="46"/>
      <c r="K28" s="47"/>
      <c r="L28" s="52"/>
    </row>
    <row r="29" spans="1:12" ht="15" customHeight="1">
      <c r="A29" s="24">
        <v>10</v>
      </c>
      <c r="B29" s="813"/>
      <c r="C29" s="813"/>
      <c r="D29" s="813"/>
      <c r="E29" s="813"/>
      <c r="F29" s="53"/>
      <c r="G29" s="54"/>
      <c r="H29" s="54"/>
      <c r="I29" s="54"/>
      <c r="J29" s="54"/>
      <c r="K29" s="55"/>
      <c r="L29" s="56"/>
    </row>
    <row r="30" spans="1:12" s="4" customFormat="1" ht="15" customHeight="1">
      <c r="A30" s="25"/>
      <c r="B30" s="790" t="s">
        <v>119</v>
      </c>
      <c r="C30" s="790"/>
      <c r="D30" s="790"/>
      <c r="E30" s="790"/>
      <c r="F30" s="65">
        <f>SUM(F20:K29)</f>
        <v>0</v>
      </c>
      <c r="G30" s="65">
        <f aca="true" t="shared" si="1" ref="G30:L30">SUM(G20:L29)</f>
        <v>0</v>
      </c>
      <c r="H30" s="65">
        <f t="shared" si="1"/>
        <v>0</v>
      </c>
      <c r="I30" s="65">
        <f t="shared" si="1"/>
        <v>0</v>
      </c>
      <c r="J30" s="65">
        <f t="shared" si="1"/>
        <v>0</v>
      </c>
      <c r="K30" s="65">
        <f t="shared" si="1"/>
        <v>0</v>
      </c>
      <c r="L30" s="75">
        <f t="shared" si="1"/>
        <v>0</v>
      </c>
    </row>
    <row r="31" spans="1:12" ht="16.5" customHeight="1">
      <c r="A31" s="794" t="s">
        <v>135</v>
      </c>
      <c r="B31" s="795"/>
      <c r="C31" s="795"/>
      <c r="D31" s="795"/>
      <c r="E31" s="795"/>
      <c r="F31" s="62"/>
      <c r="G31" s="63"/>
      <c r="H31" s="63"/>
      <c r="I31" s="63"/>
      <c r="J31" s="63"/>
      <c r="K31" s="64"/>
      <c r="L31" s="60"/>
    </row>
    <row r="32" spans="1:12" ht="15" customHeight="1">
      <c r="A32" s="29">
        <v>1</v>
      </c>
      <c r="B32" s="799"/>
      <c r="C32" s="799"/>
      <c r="D32" s="799"/>
      <c r="E32" s="799"/>
      <c r="F32" s="66"/>
      <c r="G32" s="67"/>
      <c r="H32" s="67"/>
      <c r="I32" s="67"/>
      <c r="J32" s="67"/>
      <c r="K32" s="68"/>
      <c r="L32" s="56"/>
    </row>
    <row r="33" spans="1:12" ht="15" customHeight="1">
      <c r="A33" s="794" t="s">
        <v>136</v>
      </c>
      <c r="B33" s="795"/>
      <c r="C33" s="795"/>
      <c r="D33" s="795"/>
      <c r="E33" s="795"/>
      <c r="F33" s="85"/>
      <c r="G33" s="86"/>
      <c r="H33" s="86"/>
      <c r="I33" s="86"/>
      <c r="J33" s="86"/>
      <c r="K33" s="87"/>
      <c r="L33" s="51"/>
    </row>
    <row r="34" spans="1:12" ht="15" customHeight="1">
      <c r="A34" s="29">
        <v>1</v>
      </c>
      <c r="B34" s="799"/>
      <c r="C34" s="799"/>
      <c r="D34" s="799"/>
      <c r="E34" s="799"/>
      <c r="F34" s="88"/>
      <c r="G34" s="89"/>
      <c r="H34" s="89"/>
      <c r="I34" s="89"/>
      <c r="J34" s="89"/>
      <c r="K34" s="90"/>
      <c r="L34" s="91"/>
    </row>
    <row r="35" spans="1:12" ht="15" customHeight="1">
      <c r="A35" s="794" t="s">
        <v>134</v>
      </c>
      <c r="B35" s="795"/>
      <c r="C35" s="795"/>
      <c r="D35" s="795"/>
      <c r="E35" s="795"/>
      <c r="F35" s="62"/>
      <c r="G35" s="63"/>
      <c r="H35" s="63"/>
      <c r="I35" s="63"/>
      <c r="J35" s="63"/>
      <c r="K35" s="64"/>
      <c r="L35" s="60"/>
    </row>
    <row r="36" spans="1:12" ht="15" customHeight="1">
      <c r="A36" s="29">
        <v>1</v>
      </c>
      <c r="B36" s="799"/>
      <c r="C36" s="799"/>
      <c r="D36" s="799"/>
      <c r="E36" s="799"/>
      <c r="F36" s="48"/>
      <c r="G36" s="49"/>
      <c r="H36" s="49"/>
      <c r="I36" s="49"/>
      <c r="J36" s="49"/>
      <c r="K36" s="50"/>
      <c r="L36" s="52"/>
    </row>
    <row r="37" spans="1:12" ht="15" customHeight="1">
      <c r="A37" s="794" t="s">
        <v>137</v>
      </c>
      <c r="B37" s="795"/>
      <c r="C37" s="795"/>
      <c r="D37" s="795"/>
      <c r="E37" s="795"/>
      <c r="F37" s="48"/>
      <c r="G37" s="49"/>
      <c r="H37" s="49"/>
      <c r="I37" s="49"/>
      <c r="J37" s="49"/>
      <c r="K37" s="50"/>
      <c r="L37" s="52"/>
    </row>
    <row r="38" spans="1:12" ht="15" customHeight="1">
      <c r="A38" s="29">
        <v>1</v>
      </c>
      <c r="B38" s="799"/>
      <c r="C38" s="799"/>
      <c r="D38" s="799"/>
      <c r="E38" s="799"/>
      <c r="F38" s="48"/>
      <c r="G38" s="49"/>
      <c r="H38" s="49"/>
      <c r="I38" s="49"/>
      <c r="J38" s="49"/>
      <c r="K38" s="50"/>
      <c r="L38" s="52"/>
    </row>
    <row r="39" spans="1:12" ht="15" customHeight="1">
      <c r="A39" s="794" t="s">
        <v>138</v>
      </c>
      <c r="B39" s="795"/>
      <c r="C39" s="795"/>
      <c r="D39" s="795"/>
      <c r="E39" s="795"/>
      <c r="F39" s="48"/>
      <c r="G39" s="49"/>
      <c r="H39" s="49"/>
      <c r="I39" s="49"/>
      <c r="J39" s="49"/>
      <c r="K39" s="50"/>
      <c r="L39" s="52"/>
    </row>
    <row r="40" spans="1:12" ht="15" customHeight="1">
      <c r="A40" s="29">
        <v>1</v>
      </c>
      <c r="B40" s="799"/>
      <c r="C40" s="799"/>
      <c r="D40" s="799"/>
      <c r="E40" s="799"/>
      <c r="F40" s="66"/>
      <c r="G40" s="67"/>
      <c r="H40" s="67"/>
      <c r="I40" s="67"/>
      <c r="J40" s="67"/>
      <c r="K40" s="68"/>
      <c r="L40" s="56"/>
    </row>
    <row r="41" spans="1:12" s="4" customFormat="1" ht="15" customHeight="1">
      <c r="A41" s="25"/>
      <c r="B41" s="790" t="s">
        <v>111</v>
      </c>
      <c r="C41" s="790"/>
      <c r="D41" s="790"/>
      <c r="E41" s="790"/>
      <c r="F41" s="43">
        <f>SUM(F32:K40)</f>
        <v>0</v>
      </c>
      <c r="G41" s="43">
        <f aca="true" t="shared" si="2" ref="G41:L41">SUM(G32:L40)</f>
        <v>0</v>
      </c>
      <c r="H41" s="43">
        <f t="shared" si="2"/>
        <v>0</v>
      </c>
      <c r="I41" s="43">
        <f t="shared" si="2"/>
        <v>0</v>
      </c>
      <c r="J41" s="43">
        <f t="shared" si="2"/>
        <v>0</v>
      </c>
      <c r="K41" s="43">
        <f t="shared" si="2"/>
        <v>0</v>
      </c>
      <c r="L41" s="75">
        <f t="shared" si="2"/>
        <v>0</v>
      </c>
    </row>
    <row r="42" spans="1:12" ht="15" customHeight="1">
      <c r="A42" s="808" t="s">
        <v>112</v>
      </c>
      <c r="B42" s="809"/>
      <c r="C42" s="809"/>
      <c r="D42" s="809"/>
      <c r="E42" s="809"/>
      <c r="F42" s="44">
        <f>F18+F30+F41</f>
        <v>0</v>
      </c>
      <c r="G42" s="44">
        <f aca="true" t="shared" si="3" ref="G42:L42">G18+G30+G41</f>
        <v>0</v>
      </c>
      <c r="H42" s="44">
        <f t="shared" si="3"/>
        <v>0</v>
      </c>
      <c r="I42" s="44">
        <f t="shared" si="3"/>
        <v>0</v>
      </c>
      <c r="J42" s="44">
        <f t="shared" si="3"/>
        <v>0</v>
      </c>
      <c r="K42" s="44">
        <f t="shared" si="3"/>
        <v>0</v>
      </c>
      <c r="L42" s="76">
        <f t="shared" si="3"/>
        <v>0</v>
      </c>
    </row>
    <row r="43" spans="1:12" s="4" customFormat="1" ht="15" customHeight="1">
      <c r="A43" s="782" t="s">
        <v>52</v>
      </c>
      <c r="B43" s="783"/>
      <c r="C43" s="783"/>
      <c r="D43" s="783"/>
      <c r="E43" s="783"/>
      <c r="F43" s="69"/>
      <c r="G43" s="70"/>
      <c r="H43" s="70"/>
      <c r="I43" s="70"/>
      <c r="J43" s="70"/>
      <c r="K43" s="71"/>
      <c r="L43" s="72"/>
    </row>
    <row r="44" spans="1:12" s="4" customFormat="1" ht="15" customHeight="1" thickBot="1">
      <c r="A44" s="782" t="s">
        <v>18</v>
      </c>
      <c r="B44" s="783"/>
      <c r="C44" s="783"/>
      <c r="D44" s="783"/>
      <c r="E44" s="783"/>
      <c r="F44" s="53"/>
      <c r="G44" s="54"/>
      <c r="H44" s="54"/>
      <c r="I44" s="54"/>
      <c r="J44" s="54"/>
      <c r="K44" s="55"/>
      <c r="L44" s="42"/>
    </row>
    <row r="45" spans="1:12" ht="15" customHeight="1" thickBot="1">
      <c r="A45" s="803" t="s">
        <v>19</v>
      </c>
      <c r="B45" s="804"/>
      <c r="C45" s="804"/>
      <c r="D45" s="804"/>
      <c r="E45" s="804"/>
      <c r="F45" s="77">
        <f aca="true" t="shared" si="4" ref="F45:K45">SUM(F42:K44)</f>
        <v>0</v>
      </c>
      <c r="G45" s="78">
        <f t="shared" si="4"/>
        <v>0</v>
      </c>
      <c r="H45" s="78">
        <f t="shared" si="4"/>
        <v>0</v>
      </c>
      <c r="I45" s="78">
        <f t="shared" si="4"/>
        <v>0</v>
      </c>
      <c r="J45" s="78">
        <f t="shared" si="4"/>
        <v>0</v>
      </c>
      <c r="K45" s="78">
        <f t="shared" si="4"/>
        <v>0</v>
      </c>
      <c r="L45" s="79">
        <v>1</v>
      </c>
    </row>
    <row r="47" spans="1:11" s="38" customFormat="1" ht="12.75">
      <c r="A47" s="39" t="s">
        <v>141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</sheetData>
  <sheetProtection/>
  <mergeCells count="46">
    <mergeCell ref="B9:E9"/>
    <mergeCell ref="A2:C2"/>
    <mergeCell ref="D2:E2"/>
    <mergeCell ref="D3:E3"/>
    <mergeCell ref="A5:E6"/>
    <mergeCell ref="F5:K5"/>
    <mergeCell ref="E1:I1"/>
    <mergeCell ref="K2:L2"/>
    <mergeCell ref="A7:E7"/>
    <mergeCell ref="B8:E8"/>
    <mergeCell ref="B13:E13"/>
    <mergeCell ref="B14:E14"/>
    <mergeCell ref="B15:E15"/>
    <mergeCell ref="B10:E10"/>
    <mergeCell ref="B11:E11"/>
    <mergeCell ref="B12:E12"/>
    <mergeCell ref="A19:E19"/>
    <mergeCell ref="B20:E20"/>
    <mergeCell ref="B21:E21"/>
    <mergeCell ref="B16:E16"/>
    <mergeCell ref="B17:E17"/>
    <mergeCell ref="B18:E18"/>
    <mergeCell ref="B25:E25"/>
    <mergeCell ref="B26:E26"/>
    <mergeCell ref="B27:E27"/>
    <mergeCell ref="B22:E22"/>
    <mergeCell ref="B23:E23"/>
    <mergeCell ref="B24:E24"/>
    <mergeCell ref="A31:E31"/>
    <mergeCell ref="B32:E32"/>
    <mergeCell ref="A33:E33"/>
    <mergeCell ref="B28:E28"/>
    <mergeCell ref="B29:E29"/>
    <mergeCell ref="B30:E30"/>
    <mergeCell ref="A37:E37"/>
    <mergeCell ref="B38:E38"/>
    <mergeCell ref="A39:E39"/>
    <mergeCell ref="B34:E34"/>
    <mergeCell ref="A35:E35"/>
    <mergeCell ref="B36:E36"/>
    <mergeCell ref="A43:E43"/>
    <mergeCell ref="A44:E44"/>
    <mergeCell ref="A45:E45"/>
    <mergeCell ref="B40:E40"/>
    <mergeCell ref="B41:E41"/>
    <mergeCell ref="A42:E4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10.7109375" style="251" customWidth="1"/>
    <col min="2" max="2" width="50.28125" style="251" customWidth="1"/>
    <col min="3" max="3" width="5.7109375" style="251" customWidth="1"/>
    <col min="4" max="4" width="5.7109375" style="251" bestFit="1" customWidth="1"/>
    <col min="5" max="5" width="6.7109375" style="251" customWidth="1"/>
    <col min="6" max="6" width="11.57421875" style="251" customWidth="1"/>
    <col min="7" max="7" width="23.140625" style="251" customWidth="1"/>
    <col min="8" max="8" width="19.421875" style="133" hidden="1" customWidth="1"/>
    <col min="9" max="9" width="20.28125" style="133" hidden="1" customWidth="1"/>
    <col min="10" max="10" width="12.421875" style="133" hidden="1" customWidth="1"/>
    <col min="11" max="16384" width="0" style="133" hidden="1" customWidth="1"/>
  </cols>
  <sheetData>
    <row r="1" spans="1:9" ht="19.5" customHeight="1">
      <c r="A1" s="344" t="s">
        <v>183</v>
      </c>
      <c r="B1" s="345"/>
      <c r="C1" s="345"/>
      <c r="D1" s="345"/>
      <c r="E1" s="345"/>
      <c r="F1" s="345"/>
      <c r="G1" s="346"/>
      <c r="H1" s="144"/>
      <c r="I1" s="144"/>
    </row>
    <row r="2" spans="1:9" ht="19.5" customHeight="1">
      <c r="A2" s="347" t="s">
        <v>184</v>
      </c>
      <c r="B2" s="265"/>
      <c r="C2" s="265"/>
      <c r="D2" s="265"/>
      <c r="E2" s="265"/>
      <c r="F2" s="265"/>
      <c r="G2" s="348"/>
      <c r="H2" s="144"/>
      <c r="I2" s="144"/>
    </row>
    <row r="3" spans="1:9" ht="19.5" customHeight="1" thickBot="1">
      <c r="A3" s="347" t="s">
        <v>185</v>
      </c>
      <c r="B3" s="265"/>
      <c r="C3" s="265"/>
      <c r="D3" s="265"/>
      <c r="E3" s="265"/>
      <c r="F3" s="265"/>
      <c r="G3" s="348"/>
      <c r="H3" s="144"/>
      <c r="I3" s="144"/>
    </row>
    <row r="4" spans="1:7" ht="19.5" customHeight="1" thickBot="1">
      <c r="A4" s="292" t="s">
        <v>8</v>
      </c>
      <c r="B4" s="351" t="str">
        <f>'CSS '!B4</f>
        <v>Los Angeles</v>
      </c>
      <c r="C4" s="294"/>
      <c r="D4" s="294"/>
      <c r="E4" s="294"/>
      <c r="F4" s="352" t="s">
        <v>9</v>
      </c>
      <c r="G4" s="353" t="str">
        <f>'CSS '!G4</f>
        <v>1/20/2018</v>
      </c>
    </row>
    <row r="5" spans="1:9" s="141" customFormat="1" ht="39.75" customHeight="1" thickBot="1">
      <c r="A5" s="354" t="s">
        <v>223</v>
      </c>
      <c r="B5" s="370"/>
      <c r="C5" s="372" t="s">
        <v>187</v>
      </c>
      <c r="D5" s="373"/>
      <c r="E5" s="374"/>
      <c r="F5" s="375"/>
      <c r="G5" s="369" t="s">
        <v>55</v>
      </c>
      <c r="H5" s="145"/>
      <c r="I5" s="145"/>
    </row>
    <row r="6" spans="1:9" ht="15" customHeight="1">
      <c r="A6" s="227" t="s">
        <v>31</v>
      </c>
      <c r="B6" s="228"/>
      <c r="C6" s="356" t="s">
        <v>157</v>
      </c>
      <c r="D6" s="356" t="s">
        <v>158</v>
      </c>
      <c r="E6" s="356" t="s">
        <v>98</v>
      </c>
      <c r="F6" s="356" t="s">
        <v>159</v>
      </c>
      <c r="G6" s="357"/>
      <c r="H6" s="146"/>
      <c r="I6" s="146"/>
    </row>
    <row r="7" spans="1:9" ht="15" customHeight="1">
      <c r="A7" s="207">
        <v>1</v>
      </c>
      <c r="B7" s="208" t="s">
        <v>270</v>
      </c>
      <c r="C7" s="338"/>
      <c r="D7" s="338"/>
      <c r="E7" s="338"/>
      <c r="F7" s="338"/>
      <c r="G7" s="339">
        <v>-75237</v>
      </c>
      <c r="H7" s="146"/>
      <c r="I7" s="146"/>
    </row>
    <row r="8" spans="1:9" ht="30.75" customHeight="1">
      <c r="A8" s="207">
        <v>2</v>
      </c>
      <c r="B8" s="368" t="s">
        <v>271</v>
      </c>
      <c r="C8" s="338"/>
      <c r="D8" s="338"/>
      <c r="E8" s="338"/>
      <c r="F8" s="338"/>
      <c r="G8" s="340">
        <v>1667</v>
      </c>
      <c r="H8" s="146"/>
      <c r="I8" s="146"/>
    </row>
    <row r="9" spans="1:9" ht="29.25" customHeight="1">
      <c r="A9" s="207">
        <v>3</v>
      </c>
      <c r="B9" s="368" t="s">
        <v>272</v>
      </c>
      <c r="C9" s="338"/>
      <c r="D9" s="338"/>
      <c r="E9" s="338"/>
      <c r="F9" s="338"/>
      <c r="G9" s="340">
        <v>2303345</v>
      </c>
      <c r="H9" s="146"/>
      <c r="I9" s="146"/>
    </row>
    <row r="10" spans="1:9" ht="15" customHeight="1">
      <c r="A10" s="207">
        <v>4</v>
      </c>
      <c r="B10" s="208"/>
      <c r="C10" s="338"/>
      <c r="D10" s="338"/>
      <c r="E10" s="338"/>
      <c r="F10" s="338"/>
      <c r="G10" s="341"/>
      <c r="H10" s="146"/>
      <c r="I10" s="146"/>
    </row>
    <row r="11" spans="1:9" ht="15" customHeight="1">
      <c r="A11" s="207">
        <v>5</v>
      </c>
      <c r="B11" s="208"/>
      <c r="C11" s="338"/>
      <c r="D11" s="338"/>
      <c r="E11" s="338"/>
      <c r="F11" s="338"/>
      <c r="G11" s="341"/>
      <c r="H11" s="146"/>
      <c r="I11" s="146"/>
    </row>
    <row r="12" spans="1:9" ht="15" customHeight="1">
      <c r="A12" s="207">
        <v>6</v>
      </c>
      <c r="B12" s="208"/>
      <c r="C12" s="338"/>
      <c r="D12" s="338"/>
      <c r="E12" s="338"/>
      <c r="F12" s="338"/>
      <c r="G12" s="341"/>
      <c r="H12" s="146"/>
      <c r="I12" s="146"/>
    </row>
    <row r="13" spans="1:9" ht="15" customHeight="1">
      <c r="A13" s="207">
        <v>7</v>
      </c>
      <c r="B13" s="208"/>
      <c r="C13" s="338"/>
      <c r="D13" s="338"/>
      <c r="E13" s="338"/>
      <c r="F13" s="338"/>
      <c r="G13" s="341"/>
      <c r="H13" s="146"/>
      <c r="I13" s="146"/>
    </row>
    <row r="14" spans="1:9" ht="15" customHeight="1">
      <c r="A14" s="207">
        <v>8</v>
      </c>
      <c r="B14" s="208"/>
      <c r="C14" s="338"/>
      <c r="D14" s="338"/>
      <c r="E14" s="338"/>
      <c r="F14" s="338"/>
      <c r="G14" s="341"/>
      <c r="H14" s="146"/>
      <c r="I14" s="146"/>
    </row>
    <row r="15" spans="1:9" ht="15" customHeight="1">
      <c r="A15" s="207">
        <v>9</v>
      </c>
      <c r="B15" s="208"/>
      <c r="C15" s="338"/>
      <c r="D15" s="338"/>
      <c r="E15" s="338"/>
      <c r="F15" s="338"/>
      <c r="G15" s="341"/>
      <c r="H15" s="146"/>
      <c r="I15" s="146"/>
    </row>
    <row r="16" spans="1:9" ht="15" customHeight="1">
      <c r="A16" s="207">
        <v>10</v>
      </c>
      <c r="B16" s="208"/>
      <c r="C16" s="338"/>
      <c r="D16" s="338"/>
      <c r="E16" s="338"/>
      <c r="F16" s="338"/>
      <c r="G16" s="341"/>
      <c r="H16" s="146"/>
      <c r="I16" s="146"/>
    </row>
    <row r="17" spans="1:9" ht="15" customHeight="1">
      <c r="A17" s="207">
        <v>11</v>
      </c>
      <c r="B17" s="208"/>
      <c r="C17" s="338"/>
      <c r="D17" s="338"/>
      <c r="E17" s="338"/>
      <c r="F17" s="338"/>
      <c r="G17" s="341"/>
      <c r="H17" s="146"/>
      <c r="I17" s="146"/>
    </row>
    <row r="18" spans="1:9" ht="15" customHeight="1">
      <c r="A18" s="207">
        <v>12</v>
      </c>
      <c r="B18" s="208"/>
      <c r="C18" s="338"/>
      <c r="D18" s="338"/>
      <c r="E18" s="338"/>
      <c r="F18" s="338"/>
      <c r="G18" s="341"/>
      <c r="H18" s="146"/>
      <c r="I18" s="146"/>
    </row>
    <row r="19" spans="1:9" ht="15" customHeight="1">
      <c r="A19" s="207">
        <v>13</v>
      </c>
      <c r="B19" s="208"/>
      <c r="C19" s="338"/>
      <c r="D19" s="338"/>
      <c r="E19" s="338"/>
      <c r="F19" s="338"/>
      <c r="G19" s="341"/>
      <c r="H19" s="146"/>
      <c r="I19" s="146"/>
    </row>
    <row r="20" spans="1:9" ht="15" customHeight="1">
      <c r="A20" s="207">
        <v>14</v>
      </c>
      <c r="B20" s="208"/>
      <c r="C20" s="338"/>
      <c r="D20" s="338"/>
      <c r="E20" s="338"/>
      <c r="F20" s="338"/>
      <c r="G20" s="341"/>
      <c r="H20" s="146"/>
      <c r="I20" s="146"/>
    </row>
    <row r="21" spans="1:9" ht="15" customHeight="1">
      <c r="A21" s="207">
        <v>15</v>
      </c>
      <c r="B21" s="208"/>
      <c r="C21" s="338"/>
      <c r="D21" s="338"/>
      <c r="E21" s="338"/>
      <c r="F21" s="338"/>
      <c r="G21" s="341"/>
      <c r="H21" s="146"/>
      <c r="I21" s="146"/>
    </row>
    <row r="22" spans="1:9" ht="15" customHeight="1">
      <c r="A22" s="207">
        <v>16</v>
      </c>
      <c r="B22" s="208"/>
      <c r="C22" s="338"/>
      <c r="D22" s="338"/>
      <c r="E22" s="338"/>
      <c r="F22" s="338"/>
      <c r="G22" s="341"/>
      <c r="H22" s="146"/>
      <c r="I22" s="146"/>
    </row>
    <row r="23" spans="1:9" ht="15" customHeight="1">
      <c r="A23" s="207">
        <v>17</v>
      </c>
      <c r="B23" s="208"/>
      <c r="C23" s="338"/>
      <c r="D23" s="338"/>
      <c r="E23" s="338"/>
      <c r="F23" s="338"/>
      <c r="G23" s="341"/>
      <c r="H23" s="146"/>
      <c r="I23" s="146"/>
    </row>
    <row r="24" spans="1:9" ht="15" customHeight="1">
      <c r="A24" s="207">
        <v>18</v>
      </c>
      <c r="B24" s="208"/>
      <c r="C24" s="338"/>
      <c r="D24" s="338"/>
      <c r="E24" s="338"/>
      <c r="F24" s="338"/>
      <c r="G24" s="341"/>
      <c r="H24" s="146"/>
      <c r="I24" s="146"/>
    </row>
    <row r="25" spans="1:9" ht="15" customHeight="1">
      <c r="A25" s="207">
        <v>19</v>
      </c>
      <c r="B25" s="208"/>
      <c r="C25" s="338"/>
      <c r="D25" s="338"/>
      <c r="E25" s="338"/>
      <c r="F25" s="338"/>
      <c r="G25" s="341"/>
      <c r="H25" s="146"/>
      <c r="I25" s="146"/>
    </row>
    <row r="26" spans="1:9" ht="15" customHeight="1">
      <c r="A26" s="207">
        <v>20</v>
      </c>
      <c r="B26" s="208"/>
      <c r="C26" s="338"/>
      <c r="D26" s="338"/>
      <c r="E26" s="338"/>
      <c r="F26" s="338"/>
      <c r="G26" s="341"/>
      <c r="H26" s="146"/>
      <c r="I26" s="146"/>
    </row>
    <row r="27" spans="1:9" ht="15" customHeight="1">
      <c r="A27" s="207">
        <v>21</v>
      </c>
      <c r="B27" s="208"/>
      <c r="C27" s="338"/>
      <c r="D27" s="338"/>
      <c r="E27" s="338"/>
      <c r="F27" s="338"/>
      <c r="G27" s="341"/>
      <c r="H27" s="146"/>
      <c r="I27" s="146"/>
    </row>
    <row r="28" spans="1:9" ht="15" customHeight="1">
      <c r="A28" s="207">
        <v>22</v>
      </c>
      <c r="B28" s="208"/>
      <c r="C28" s="338"/>
      <c r="D28" s="338"/>
      <c r="E28" s="338"/>
      <c r="F28" s="338"/>
      <c r="G28" s="341"/>
      <c r="H28" s="146"/>
      <c r="I28" s="146"/>
    </row>
    <row r="29" spans="1:9" ht="15" customHeight="1">
      <c r="A29" s="207">
        <v>23</v>
      </c>
      <c r="B29" s="208"/>
      <c r="C29" s="338"/>
      <c r="D29" s="338"/>
      <c r="E29" s="338"/>
      <c r="F29" s="338"/>
      <c r="G29" s="341"/>
      <c r="H29" s="146"/>
      <c r="I29" s="146"/>
    </row>
    <row r="30" spans="1:9" ht="15" customHeight="1">
      <c r="A30" s="207">
        <v>24</v>
      </c>
      <c r="B30" s="208"/>
      <c r="C30" s="338"/>
      <c r="D30" s="338"/>
      <c r="E30" s="338"/>
      <c r="F30" s="338"/>
      <c r="G30" s="341"/>
      <c r="H30" s="146"/>
      <c r="I30" s="146"/>
    </row>
    <row r="31" spans="1:9" s="142" customFormat="1" ht="15" customHeight="1">
      <c r="A31" s="207">
        <v>25</v>
      </c>
      <c r="B31" s="208"/>
      <c r="C31" s="187"/>
      <c r="D31" s="187"/>
      <c r="E31" s="187"/>
      <c r="F31" s="187"/>
      <c r="G31" s="341"/>
      <c r="H31" s="147"/>
      <c r="I31" s="147"/>
    </row>
    <row r="32" spans="1:9" s="142" customFormat="1" ht="15" customHeight="1">
      <c r="A32" s="316" t="s">
        <v>113</v>
      </c>
      <c r="B32" s="319"/>
      <c r="C32" s="358"/>
      <c r="D32" s="358"/>
      <c r="E32" s="358"/>
      <c r="F32" s="359"/>
      <c r="G32" s="360">
        <f>SUM(G7:G31)</f>
        <v>2229775</v>
      </c>
      <c r="H32" s="147"/>
      <c r="I32" s="147"/>
    </row>
    <row r="33" spans="1:9" s="142" customFormat="1" ht="15" customHeight="1">
      <c r="A33" s="316" t="s">
        <v>118</v>
      </c>
      <c r="B33" s="319"/>
      <c r="C33" s="358"/>
      <c r="D33" s="358"/>
      <c r="E33" s="358"/>
      <c r="F33" s="359"/>
      <c r="G33" s="342">
        <v>45776</v>
      </c>
      <c r="H33" s="147"/>
      <c r="I33" s="147"/>
    </row>
    <row r="34" spans="1:7" s="142" customFormat="1" ht="15" customHeight="1" thickBot="1">
      <c r="A34" s="361" t="s">
        <v>23</v>
      </c>
      <c r="B34" s="362"/>
      <c r="C34" s="363"/>
      <c r="D34" s="363"/>
      <c r="E34" s="363"/>
      <c r="F34" s="364"/>
      <c r="G34" s="343">
        <v>1934747</v>
      </c>
    </row>
    <row r="35" spans="1:11" ht="15" customHeight="1" thickBot="1">
      <c r="A35" s="327" t="s">
        <v>24</v>
      </c>
      <c r="B35" s="328"/>
      <c r="C35" s="365"/>
      <c r="D35" s="365"/>
      <c r="E35" s="365"/>
      <c r="F35" s="366"/>
      <c r="G35" s="367">
        <f>SUM(G32:G34)</f>
        <v>4210298</v>
      </c>
      <c r="H35" s="138"/>
      <c r="I35" s="138"/>
      <c r="J35" s="138"/>
      <c r="K35" s="138"/>
    </row>
    <row r="36" spans="1:11" ht="15">
      <c r="A36" s="204"/>
      <c r="B36" s="204"/>
      <c r="C36" s="204"/>
      <c r="D36" s="204"/>
      <c r="E36" s="204"/>
      <c r="F36" s="204"/>
      <c r="G36" s="204"/>
      <c r="H36" s="138"/>
      <c r="I36" s="138"/>
      <c r="J36" s="138"/>
      <c r="K36" s="138"/>
    </row>
    <row r="37" spans="1:9" s="337" customFormat="1" ht="30" customHeight="1">
      <c r="A37" s="259" t="s">
        <v>218</v>
      </c>
      <c r="B37" s="259"/>
      <c r="C37" s="259"/>
      <c r="D37" s="259"/>
      <c r="E37" s="259"/>
      <c r="F37" s="259"/>
      <c r="G37" s="259"/>
      <c r="H37" s="371"/>
      <c r="I37" s="371"/>
    </row>
    <row r="38" ht="15.75" hidden="1">
      <c r="A38" s="333"/>
    </row>
  </sheetData>
  <sheetProtection sheet="1" objects="1" scenarios="1" selectLockedCells="1"/>
  <protectedRanges>
    <protectedRange sqref="G34" name="Range3"/>
    <protectedRange sqref="G7:G31" name="Range1"/>
    <protectedRange sqref="G33" name="Range2"/>
  </protectedRanges>
  <printOptions horizontalCentered="1"/>
  <pageMargins left="0.5" right="0.5" top="1.26" bottom="0.75" header="0.5" footer="0.5"/>
  <pageSetup fitToHeight="1" fitToWidth="1" horizontalDpi="600" verticalDpi="600" orientation="portrait" scale="96" r:id="rId3"/>
  <headerFooter alignWithMargins="0">
    <oddHeader>&amp;R&amp;"Arial,Bold"&amp;12Enclosure 3</oddHeader>
    <oddFooter>&amp;LUpdated: 02/10/17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4" width="3.57421875" style="0" customWidth="1"/>
    <col min="5" max="5" width="60.421875" style="0" customWidth="1"/>
    <col min="6" max="6" width="14.28125" style="0" customWidth="1"/>
    <col min="7" max="9" width="13.421875" style="0" customWidth="1"/>
    <col min="10" max="10" width="11.57421875" style="0" customWidth="1"/>
    <col min="11" max="11" width="10.421875" style="0" customWidth="1"/>
  </cols>
  <sheetData>
    <row r="1" spans="5:12" ht="46.5" customHeight="1">
      <c r="E1" s="789" t="s">
        <v>146</v>
      </c>
      <c r="F1" s="789"/>
      <c r="G1" s="789"/>
      <c r="H1" s="789"/>
      <c r="I1" s="41"/>
      <c r="J1" s="41"/>
      <c r="K1" s="41"/>
      <c r="L1" s="41"/>
    </row>
    <row r="2" spans="1:11" ht="19.5" customHeight="1">
      <c r="A2" s="799" t="s">
        <v>8</v>
      </c>
      <c r="B2" s="799"/>
      <c r="C2" s="799"/>
      <c r="D2" s="831" t="str">
        <f>'CSS '!B4:B4</f>
        <v>Los Angeles</v>
      </c>
      <c r="E2" s="831"/>
      <c r="F2" s="27" t="s">
        <v>9</v>
      </c>
      <c r="G2" s="27"/>
      <c r="H2" s="27"/>
      <c r="I2" s="27"/>
      <c r="J2" s="843">
        <f>'CSS '!E4</f>
        <v>0</v>
      </c>
      <c r="K2" s="843"/>
    </row>
    <row r="3" spans="1:10" ht="15" customHeight="1">
      <c r="A3" s="17"/>
      <c r="B3" s="28"/>
      <c r="C3" s="28"/>
      <c r="D3" s="832"/>
      <c r="E3" s="832"/>
      <c r="F3" s="21"/>
      <c r="G3" s="21"/>
      <c r="H3" s="21"/>
      <c r="I3" s="21"/>
      <c r="J3" s="18"/>
    </row>
    <row r="4" spans="1:10" ht="15" customHeight="1" thickBot="1">
      <c r="A4" s="3"/>
      <c r="B4" s="18"/>
      <c r="C4" s="18"/>
      <c r="D4" s="18"/>
      <c r="E4" s="18"/>
      <c r="F4" s="18"/>
      <c r="G4" s="18"/>
      <c r="H4" s="18"/>
      <c r="I4" s="18"/>
      <c r="J4" s="18"/>
    </row>
    <row r="5" spans="1:11" s="2" customFormat="1" ht="15" customHeight="1">
      <c r="A5" s="833" t="s">
        <v>53</v>
      </c>
      <c r="B5" s="834"/>
      <c r="C5" s="834"/>
      <c r="D5" s="834"/>
      <c r="E5" s="835"/>
      <c r="F5" s="839" t="s">
        <v>0</v>
      </c>
      <c r="G5" s="840"/>
      <c r="H5" s="840"/>
      <c r="I5" s="840"/>
      <c r="J5" s="840"/>
      <c r="K5" s="73" t="s">
        <v>139</v>
      </c>
    </row>
    <row r="6" spans="1:11" s="1" customFormat="1" ht="42.75" customHeight="1" thickBot="1">
      <c r="A6" s="845"/>
      <c r="B6" s="846"/>
      <c r="C6" s="846"/>
      <c r="D6" s="846"/>
      <c r="E6" s="846"/>
      <c r="F6" s="83" t="s">
        <v>147</v>
      </c>
      <c r="G6" s="83" t="s">
        <v>144</v>
      </c>
      <c r="H6" s="83" t="s">
        <v>90</v>
      </c>
      <c r="I6" s="83" t="s">
        <v>91</v>
      </c>
      <c r="J6" s="84" t="s">
        <v>145</v>
      </c>
      <c r="K6" s="92" t="s">
        <v>139</v>
      </c>
    </row>
    <row r="7" spans="1:11" ht="15" customHeight="1" thickTop="1">
      <c r="A7" s="782" t="s">
        <v>152</v>
      </c>
      <c r="B7" s="844"/>
      <c r="C7" s="844"/>
      <c r="D7" s="844"/>
      <c r="E7" s="844"/>
      <c r="F7" s="80"/>
      <c r="G7" s="81"/>
      <c r="H7" s="81"/>
      <c r="I7" s="81"/>
      <c r="J7" s="82"/>
      <c r="K7" s="60"/>
    </row>
    <row r="8" spans="1:11" ht="15" customHeight="1">
      <c r="A8" s="24">
        <v>1</v>
      </c>
      <c r="B8" s="815"/>
      <c r="C8" s="825"/>
      <c r="D8" s="825"/>
      <c r="E8" s="825"/>
      <c r="F8" s="45"/>
      <c r="G8" s="46"/>
      <c r="H8" s="46"/>
      <c r="I8" s="46"/>
      <c r="J8" s="47"/>
      <c r="K8" s="52"/>
    </row>
    <row r="9" spans="1:11" ht="15" customHeight="1">
      <c r="A9" s="24">
        <v>2</v>
      </c>
      <c r="B9" s="815"/>
      <c r="C9" s="825"/>
      <c r="D9" s="825"/>
      <c r="E9" s="825"/>
      <c r="F9" s="45"/>
      <c r="G9" s="46"/>
      <c r="H9" s="46"/>
      <c r="I9" s="46"/>
      <c r="J9" s="47"/>
      <c r="K9" s="52"/>
    </row>
    <row r="10" spans="1:11" ht="15" customHeight="1">
      <c r="A10" s="24">
        <v>3</v>
      </c>
      <c r="B10" s="815"/>
      <c r="C10" s="825"/>
      <c r="D10" s="825"/>
      <c r="E10" s="825"/>
      <c r="F10" s="45"/>
      <c r="G10" s="46"/>
      <c r="H10" s="46"/>
      <c r="I10" s="46"/>
      <c r="J10" s="47"/>
      <c r="K10" s="52"/>
    </row>
    <row r="11" spans="1:11" ht="15" customHeight="1">
      <c r="A11" s="24">
        <v>4</v>
      </c>
      <c r="B11" s="815"/>
      <c r="C11" s="825"/>
      <c r="D11" s="825"/>
      <c r="E11" s="825"/>
      <c r="F11" s="45"/>
      <c r="G11" s="46"/>
      <c r="H11" s="46"/>
      <c r="I11" s="46"/>
      <c r="J11" s="47"/>
      <c r="K11" s="52"/>
    </row>
    <row r="12" spans="1:11" ht="15" customHeight="1">
      <c r="A12" s="24">
        <v>5</v>
      </c>
      <c r="B12" s="815"/>
      <c r="C12" s="825"/>
      <c r="D12" s="825"/>
      <c r="E12" s="825"/>
      <c r="F12" s="45"/>
      <c r="G12" s="46"/>
      <c r="H12" s="46"/>
      <c r="I12" s="46"/>
      <c r="J12" s="47"/>
      <c r="K12" s="52"/>
    </row>
    <row r="13" spans="1:11" ht="15" customHeight="1">
      <c r="A13" s="24">
        <v>6</v>
      </c>
      <c r="B13" s="815"/>
      <c r="C13" s="825"/>
      <c r="D13" s="825"/>
      <c r="E13" s="825"/>
      <c r="F13" s="45"/>
      <c r="G13" s="46"/>
      <c r="H13" s="46"/>
      <c r="I13" s="46"/>
      <c r="J13" s="47"/>
      <c r="K13" s="52"/>
    </row>
    <row r="14" spans="1:11" ht="15" customHeight="1">
      <c r="A14" s="24">
        <v>7</v>
      </c>
      <c r="B14" s="815"/>
      <c r="C14" s="825"/>
      <c r="D14" s="825"/>
      <c r="E14" s="825"/>
      <c r="F14" s="45"/>
      <c r="G14" s="46"/>
      <c r="H14" s="46"/>
      <c r="I14" s="46"/>
      <c r="J14" s="47"/>
      <c r="K14" s="52"/>
    </row>
    <row r="15" spans="1:11" ht="15" customHeight="1">
      <c r="A15" s="24">
        <v>8</v>
      </c>
      <c r="B15" s="813"/>
      <c r="C15" s="821"/>
      <c r="D15" s="821"/>
      <c r="E15" s="821"/>
      <c r="F15" s="45"/>
      <c r="G15" s="46"/>
      <c r="H15" s="46"/>
      <c r="I15" s="46"/>
      <c r="J15" s="47"/>
      <c r="K15" s="52"/>
    </row>
    <row r="16" spans="1:11" ht="15" customHeight="1">
      <c r="A16" s="24">
        <v>9</v>
      </c>
      <c r="B16" s="813"/>
      <c r="C16" s="821"/>
      <c r="D16" s="821"/>
      <c r="E16" s="821"/>
      <c r="F16" s="45"/>
      <c r="G16" s="46"/>
      <c r="H16" s="46"/>
      <c r="I16" s="46"/>
      <c r="J16" s="47"/>
      <c r="K16" s="52"/>
    </row>
    <row r="17" spans="1:11" ht="15" customHeight="1">
      <c r="A17" s="24">
        <v>10</v>
      </c>
      <c r="B17" s="813"/>
      <c r="C17" s="813"/>
      <c r="D17" s="813"/>
      <c r="E17" s="813"/>
      <c r="F17" s="53"/>
      <c r="G17" s="54"/>
      <c r="H17" s="54"/>
      <c r="I17" s="54"/>
      <c r="J17" s="55"/>
      <c r="K17" s="56"/>
    </row>
    <row r="18" spans="1:11" s="4" customFormat="1" ht="15" customHeight="1">
      <c r="A18" s="25"/>
      <c r="B18" s="790" t="s">
        <v>148</v>
      </c>
      <c r="C18" s="790"/>
      <c r="D18" s="790"/>
      <c r="E18" s="790"/>
      <c r="F18" s="61">
        <f>SUM(F8:J17)</f>
        <v>0</v>
      </c>
      <c r="G18" s="61">
        <f>SUM(G8:L17)</f>
        <v>0</v>
      </c>
      <c r="H18" s="61">
        <f>SUM(H8:M17)</f>
        <v>0</v>
      </c>
      <c r="I18" s="61">
        <f>SUM(I8:N17)</f>
        <v>0</v>
      </c>
      <c r="J18" s="61">
        <f>SUM(J8:O17)</f>
        <v>0</v>
      </c>
      <c r="K18" s="74">
        <f>SUM(K8:P17)</f>
        <v>0</v>
      </c>
    </row>
    <row r="19" spans="1:11" ht="15" customHeight="1">
      <c r="A19" s="782" t="s">
        <v>151</v>
      </c>
      <c r="B19" s="783"/>
      <c r="C19" s="783"/>
      <c r="D19" s="783"/>
      <c r="E19" s="783"/>
      <c r="F19" s="57"/>
      <c r="G19" s="58"/>
      <c r="H19" s="58"/>
      <c r="I19" s="58"/>
      <c r="J19" s="59"/>
      <c r="K19" s="60"/>
    </row>
    <row r="20" spans="1:11" ht="15" customHeight="1">
      <c r="A20" s="24">
        <v>1</v>
      </c>
      <c r="B20" s="815"/>
      <c r="C20" s="815"/>
      <c r="D20" s="815"/>
      <c r="E20" s="815"/>
      <c r="F20" s="45"/>
      <c r="G20" s="46"/>
      <c r="H20" s="46"/>
      <c r="I20" s="46"/>
      <c r="J20" s="47"/>
      <c r="K20" s="52"/>
    </row>
    <row r="21" spans="1:11" ht="15" customHeight="1">
      <c r="A21" s="24">
        <v>2</v>
      </c>
      <c r="B21" s="815"/>
      <c r="C21" s="815"/>
      <c r="D21" s="815"/>
      <c r="E21" s="815"/>
      <c r="F21" s="45"/>
      <c r="G21" s="46"/>
      <c r="H21" s="46"/>
      <c r="I21" s="46"/>
      <c r="J21" s="47"/>
      <c r="K21" s="52"/>
    </row>
    <row r="22" spans="1:11" ht="15" customHeight="1">
      <c r="A22" s="24">
        <v>3</v>
      </c>
      <c r="B22" s="815"/>
      <c r="C22" s="815"/>
      <c r="D22" s="815"/>
      <c r="E22" s="815"/>
      <c r="F22" s="45"/>
      <c r="G22" s="46"/>
      <c r="H22" s="46"/>
      <c r="I22" s="46"/>
      <c r="J22" s="47"/>
      <c r="K22" s="52"/>
    </row>
    <row r="23" spans="1:11" ht="15" customHeight="1">
      <c r="A23" s="24">
        <v>4</v>
      </c>
      <c r="B23" s="815"/>
      <c r="C23" s="815"/>
      <c r="D23" s="815"/>
      <c r="E23" s="815"/>
      <c r="F23" s="45"/>
      <c r="G23" s="46"/>
      <c r="H23" s="46"/>
      <c r="I23" s="46"/>
      <c r="J23" s="47"/>
      <c r="K23" s="52"/>
    </row>
    <row r="24" spans="1:11" ht="15" customHeight="1">
      <c r="A24" s="24">
        <v>5</v>
      </c>
      <c r="B24" s="813"/>
      <c r="C24" s="813"/>
      <c r="D24" s="813"/>
      <c r="E24" s="813"/>
      <c r="F24" s="45"/>
      <c r="G24" s="46"/>
      <c r="H24" s="46"/>
      <c r="I24" s="46"/>
      <c r="J24" s="47"/>
      <c r="K24" s="52"/>
    </row>
    <row r="25" spans="1:11" ht="15" customHeight="1">
      <c r="A25" s="24">
        <v>6</v>
      </c>
      <c r="B25" s="813"/>
      <c r="C25" s="813"/>
      <c r="D25" s="813"/>
      <c r="E25" s="813"/>
      <c r="F25" s="45"/>
      <c r="G25" s="46"/>
      <c r="H25" s="46"/>
      <c r="I25" s="46"/>
      <c r="J25" s="47"/>
      <c r="K25" s="52"/>
    </row>
    <row r="26" spans="1:11" ht="15" customHeight="1">
      <c r="A26" s="24">
        <v>7</v>
      </c>
      <c r="B26" s="813"/>
      <c r="C26" s="813"/>
      <c r="D26" s="813"/>
      <c r="E26" s="813"/>
      <c r="F26" s="45"/>
      <c r="G26" s="46"/>
      <c r="H26" s="46"/>
      <c r="I26" s="46"/>
      <c r="J26" s="47"/>
      <c r="K26" s="52"/>
    </row>
    <row r="27" spans="1:11" ht="15" customHeight="1">
      <c r="A27" s="24">
        <v>8</v>
      </c>
      <c r="B27" s="813"/>
      <c r="C27" s="813"/>
      <c r="D27" s="813"/>
      <c r="E27" s="813"/>
      <c r="F27" s="45"/>
      <c r="G27" s="46"/>
      <c r="H27" s="46"/>
      <c r="I27" s="46"/>
      <c r="J27" s="47"/>
      <c r="K27" s="52"/>
    </row>
    <row r="28" spans="1:11" ht="15" customHeight="1">
      <c r="A28" s="24">
        <v>9</v>
      </c>
      <c r="B28" s="813"/>
      <c r="C28" s="813"/>
      <c r="D28" s="813"/>
      <c r="E28" s="813"/>
      <c r="F28" s="45"/>
      <c r="G28" s="46"/>
      <c r="H28" s="46"/>
      <c r="I28" s="46"/>
      <c r="J28" s="47"/>
      <c r="K28" s="52"/>
    </row>
    <row r="29" spans="1:11" ht="15" customHeight="1">
      <c r="A29" s="24">
        <v>10</v>
      </c>
      <c r="B29" s="813"/>
      <c r="C29" s="813"/>
      <c r="D29" s="813"/>
      <c r="E29" s="813"/>
      <c r="F29" s="53"/>
      <c r="G29" s="54"/>
      <c r="H29" s="54"/>
      <c r="I29" s="54"/>
      <c r="J29" s="55"/>
      <c r="K29" s="56"/>
    </row>
    <row r="30" spans="1:11" s="4" customFormat="1" ht="15" customHeight="1">
      <c r="A30" s="25"/>
      <c r="B30" s="790" t="s">
        <v>149</v>
      </c>
      <c r="C30" s="790"/>
      <c r="D30" s="790"/>
      <c r="E30" s="790"/>
      <c r="F30" s="65">
        <f>SUM(F20:J29)</f>
        <v>0</v>
      </c>
      <c r="G30" s="65">
        <f>SUM(G20:L29)</f>
        <v>0</v>
      </c>
      <c r="H30" s="65">
        <f>SUM(H20:M29)</f>
        <v>0</v>
      </c>
      <c r="I30" s="65">
        <f>SUM(I20:N29)</f>
        <v>0</v>
      </c>
      <c r="J30" s="65">
        <f>SUM(J20:O29)</f>
        <v>0</v>
      </c>
      <c r="K30" s="75">
        <f>SUM(K20:P29)</f>
        <v>0</v>
      </c>
    </row>
    <row r="31" spans="1:11" ht="16.5" customHeight="1">
      <c r="A31" s="794" t="s">
        <v>150</v>
      </c>
      <c r="B31" s="795"/>
      <c r="C31" s="795"/>
      <c r="D31" s="795"/>
      <c r="E31" s="795"/>
      <c r="F31" s="62"/>
      <c r="G31" s="63"/>
      <c r="H31" s="63"/>
      <c r="I31" s="63"/>
      <c r="J31" s="64"/>
      <c r="K31" s="60"/>
    </row>
    <row r="32" spans="1:11" ht="15" customHeight="1">
      <c r="A32" s="24">
        <v>1</v>
      </c>
      <c r="B32" s="815"/>
      <c r="C32" s="815"/>
      <c r="D32" s="815"/>
      <c r="E32" s="815"/>
      <c r="F32" s="45"/>
      <c r="G32" s="46"/>
      <c r="H32" s="46"/>
      <c r="I32" s="46"/>
      <c r="J32" s="47"/>
      <c r="K32" s="52"/>
    </row>
    <row r="33" spans="1:11" ht="15" customHeight="1">
      <c r="A33" s="24">
        <v>2</v>
      </c>
      <c r="B33" s="815"/>
      <c r="C33" s="815"/>
      <c r="D33" s="815"/>
      <c r="E33" s="815"/>
      <c r="F33" s="45"/>
      <c r="G33" s="46"/>
      <c r="H33" s="46"/>
      <c r="I33" s="46"/>
      <c r="J33" s="47"/>
      <c r="K33" s="52"/>
    </row>
    <row r="34" spans="1:11" ht="15" customHeight="1">
      <c r="A34" s="24">
        <v>3</v>
      </c>
      <c r="B34" s="815"/>
      <c r="C34" s="815"/>
      <c r="D34" s="815"/>
      <c r="E34" s="815"/>
      <c r="F34" s="45"/>
      <c r="G34" s="46"/>
      <c r="H34" s="46"/>
      <c r="I34" s="46"/>
      <c r="J34" s="47"/>
      <c r="K34" s="52"/>
    </row>
    <row r="35" spans="1:11" ht="15" customHeight="1">
      <c r="A35" s="24">
        <v>4</v>
      </c>
      <c r="B35" s="815"/>
      <c r="C35" s="815"/>
      <c r="D35" s="815"/>
      <c r="E35" s="815"/>
      <c r="F35" s="45"/>
      <c r="G35" s="46"/>
      <c r="H35" s="46"/>
      <c r="I35" s="46"/>
      <c r="J35" s="47"/>
      <c r="K35" s="52"/>
    </row>
    <row r="36" spans="1:11" ht="15" customHeight="1">
      <c r="A36" s="24">
        <v>5</v>
      </c>
      <c r="B36" s="813"/>
      <c r="C36" s="813"/>
      <c r="D36" s="813"/>
      <c r="E36" s="813"/>
      <c r="F36" s="45"/>
      <c r="G36" s="46"/>
      <c r="H36" s="46"/>
      <c r="I36" s="46"/>
      <c r="J36" s="47"/>
      <c r="K36" s="52"/>
    </row>
    <row r="37" spans="1:11" ht="15" customHeight="1">
      <c r="A37" s="24">
        <v>6</v>
      </c>
      <c r="B37" s="813"/>
      <c r="C37" s="813"/>
      <c r="D37" s="813"/>
      <c r="E37" s="813"/>
      <c r="F37" s="45"/>
      <c r="G37" s="46"/>
      <c r="H37" s="46"/>
      <c r="I37" s="46"/>
      <c r="J37" s="47"/>
      <c r="K37" s="52"/>
    </row>
    <row r="38" spans="1:11" ht="15" customHeight="1">
      <c r="A38" s="24">
        <v>7</v>
      </c>
      <c r="B38" s="813"/>
      <c r="C38" s="813"/>
      <c r="D38" s="813"/>
      <c r="E38" s="813"/>
      <c r="F38" s="45"/>
      <c r="G38" s="46"/>
      <c r="H38" s="46"/>
      <c r="I38" s="46"/>
      <c r="J38" s="47"/>
      <c r="K38" s="52"/>
    </row>
    <row r="39" spans="1:11" ht="15" customHeight="1">
      <c r="A39" s="24">
        <v>8</v>
      </c>
      <c r="B39" s="813"/>
      <c r="C39" s="813"/>
      <c r="D39" s="813"/>
      <c r="E39" s="813"/>
      <c r="F39" s="45"/>
      <c r="G39" s="46"/>
      <c r="H39" s="46"/>
      <c r="I39" s="46"/>
      <c r="J39" s="47"/>
      <c r="K39" s="52"/>
    </row>
    <row r="40" spans="1:11" ht="15" customHeight="1">
      <c r="A40" s="24">
        <v>9</v>
      </c>
      <c r="B40" s="813"/>
      <c r="C40" s="813"/>
      <c r="D40" s="813"/>
      <c r="E40" s="813"/>
      <c r="F40" s="45"/>
      <c r="G40" s="46"/>
      <c r="H40" s="46"/>
      <c r="I40" s="46"/>
      <c r="J40" s="47"/>
      <c r="K40" s="52"/>
    </row>
    <row r="41" spans="1:11" ht="15" customHeight="1">
      <c r="A41" s="24">
        <v>10</v>
      </c>
      <c r="B41" s="813"/>
      <c r="C41" s="813"/>
      <c r="D41" s="813"/>
      <c r="E41" s="813"/>
      <c r="F41" s="53"/>
      <c r="G41" s="54"/>
      <c r="H41" s="54"/>
      <c r="I41" s="54"/>
      <c r="J41" s="55"/>
      <c r="K41" s="56"/>
    </row>
    <row r="42" spans="1:11" ht="15" customHeight="1" thickBot="1">
      <c r="A42" s="26"/>
      <c r="B42" s="847" t="s">
        <v>153</v>
      </c>
      <c r="C42" s="847"/>
      <c r="D42" s="847"/>
      <c r="E42" s="848"/>
      <c r="F42" s="44">
        <f aca="true" t="shared" si="0" ref="F42:K42">F18+F30+F41</f>
        <v>0</v>
      </c>
      <c r="G42" s="44">
        <f t="shared" si="0"/>
        <v>0</v>
      </c>
      <c r="H42" s="44">
        <f t="shared" si="0"/>
        <v>0</v>
      </c>
      <c r="I42" s="44">
        <f t="shared" si="0"/>
        <v>0</v>
      </c>
      <c r="J42" s="44">
        <f t="shared" si="0"/>
        <v>0</v>
      </c>
      <c r="K42" s="76">
        <f t="shared" si="0"/>
        <v>0</v>
      </c>
    </row>
    <row r="43" spans="1:11" ht="15" customHeight="1" thickBot="1">
      <c r="A43" s="803" t="s">
        <v>154</v>
      </c>
      <c r="B43" s="804"/>
      <c r="C43" s="804"/>
      <c r="D43" s="804"/>
      <c r="E43" s="804"/>
      <c r="F43" s="77">
        <f>SUM(F42:J42)</f>
        <v>0</v>
      </c>
      <c r="G43" s="78">
        <f>SUM(G42:L42)</f>
        <v>0</v>
      </c>
      <c r="H43" s="78">
        <f>SUM(H42:M42)</f>
        <v>0</v>
      </c>
      <c r="I43" s="78">
        <f>SUM(I42:N42)</f>
        <v>0</v>
      </c>
      <c r="J43" s="78">
        <f>SUM(J42:O42)</f>
        <v>0</v>
      </c>
      <c r="K43" s="79">
        <v>1</v>
      </c>
    </row>
    <row r="45" spans="1:10" s="38" customFormat="1" ht="12.75">
      <c r="A45" s="39" t="s">
        <v>141</v>
      </c>
      <c r="B45" s="39"/>
      <c r="C45" s="39"/>
      <c r="D45" s="39"/>
      <c r="E45" s="39"/>
      <c r="F45" s="39"/>
      <c r="G45" s="39"/>
      <c r="H45" s="39"/>
      <c r="I45" s="39"/>
      <c r="J45" s="39"/>
    </row>
    <row r="46" spans="1:10" ht="12.75">
      <c r="A46" s="40"/>
      <c r="B46" s="40"/>
      <c r="C46" s="40"/>
      <c r="D46" s="40"/>
      <c r="E46" s="40"/>
      <c r="F46" s="40"/>
      <c r="G46" s="40"/>
      <c r="H46" s="40"/>
      <c r="I46" s="40"/>
      <c r="J46" s="40"/>
    </row>
  </sheetData>
  <sheetProtection/>
  <mergeCells count="44">
    <mergeCell ref="A5:E6"/>
    <mergeCell ref="F5:J5"/>
    <mergeCell ref="A7:E7"/>
    <mergeCell ref="B8:E8"/>
    <mergeCell ref="E1:H1"/>
    <mergeCell ref="A2:C2"/>
    <mergeCell ref="D2:E2"/>
    <mergeCell ref="J2:K2"/>
    <mergeCell ref="D3:E3"/>
    <mergeCell ref="B9:E9"/>
    <mergeCell ref="B10:E10"/>
    <mergeCell ref="B11:E11"/>
    <mergeCell ref="B24:E24"/>
    <mergeCell ref="B13:E13"/>
    <mergeCell ref="B14:E14"/>
    <mergeCell ref="B15:E15"/>
    <mergeCell ref="B16:E16"/>
    <mergeCell ref="B17:E17"/>
    <mergeCell ref="B18:E18"/>
    <mergeCell ref="B12:E12"/>
    <mergeCell ref="A19:E19"/>
    <mergeCell ref="B20:E20"/>
    <mergeCell ref="B21:E21"/>
    <mergeCell ref="B22:E22"/>
    <mergeCell ref="B23:E23"/>
    <mergeCell ref="B32:E32"/>
    <mergeCell ref="B34:E34"/>
    <mergeCell ref="B36:E36"/>
    <mergeCell ref="B25:E25"/>
    <mergeCell ref="B26:E26"/>
    <mergeCell ref="B27:E27"/>
    <mergeCell ref="B28:E28"/>
    <mergeCell ref="B29:E29"/>
    <mergeCell ref="B30:E30"/>
    <mergeCell ref="A31:E31"/>
    <mergeCell ref="A43:E43"/>
    <mergeCell ref="B33:E33"/>
    <mergeCell ref="B35:E35"/>
    <mergeCell ref="B37:E37"/>
    <mergeCell ref="B39:E39"/>
    <mergeCell ref="B42:E42"/>
    <mergeCell ref="B38:E38"/>
    <mergeCell ref="B40:E40"/>
    <mergeCell ref="B41:E4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4.28125" style="133" customWidth="1"/>
    <col min="2" max="2" width="7.57421875" style="133" customWidth="1"/>
    <col min="3" max="3" width="27.00390625" style="133" customWidth="1"/>
    <col min="4" max="4" width="17.140625" style="133" customWidth="1"/>
    <col min="5" max="5" width="30.7109375" style="133" customWidth="1"/>
    <col min="6" max="16384" width="0" style="133" hidden="1" customWidth="1"/>
  </cols>
  <sheetData>
    <row r="1" spans="1:5" ht="19.5" customHeight="1">
      <c r="A1" s="382" t="s">
        <v>188</v>
      </c>
      <c r="B1" s="382"/>
      <c r="C1" s="262"/>
      <c r="D1" s="262"/>
      <c r="E1" s="383"/>
    </row>
    <row r="2" spans="1:5" ht="19.5" customHeight="1">
      <c r="A2" s="347" t="s">
        <v>189</v>
      </c>
      <c r="B2" s="265"/>
      <c r="C2" s="265"/>
      <c r="D2" s="265"/>
      <c r="E2" s="348"/>
    </row>
    <row r="3" spans="1:5" ht="19.5" customHeight="1" thickBot="1">
      <c r="A3" s="347" t="s">
        <v>190</v>
      </c>
      <c r="B3" s="265"/>
      <c r="C3" s="265"/>
      <c r="D3" s="265"/>
      <c r="E3" s="348"/>
    </row>
    <row r="4" spans="1:5" ht="19.5" customHeight="1" thickBot="1">
      <c r="A4" s="292" t="s">
        <v>8</v>
      </c>
      <c r="B4" s="328"/>
      <c r="C4" s="351" t="str">
        <f>'CSS '!B4</f>
        <v>Los Angeles</v>
      </c>
      <c r="D4" s="352" t="s">
        <v>9</v>
      </c>
      <c r="E4" s="353" t="str">
        <f>'CSS '!G4</f>
        <v>1/20/2018</v>
      </c>
    </row>
    <row r="5" spans="1:5" s="141" customFormat="1" ht="39.75" customHeight="1" thickBot="1">
      <c r="A5" s="291" t="s">
        <v>54</v>
      </c>
      <c r="B5" s="260"/>
      <c r="C5" s="260"/>
      <c r="D5" s="298"/>
      <c r="E5" s="384" t="s">
        <v>193</v>
      </c>
    </row>
    <row r="6" spans="1:5" ht="15" customHeight="1">
      <c r="A6" s="385" t="s">
        <v>36</v>
      </c>
      <c r="B6" s="386"/>
      <c r="C6" s="386"/>
      <c r="D6" s="387"/>
      <c r="E6" s="388"/>
    </row>
    <row r="7" spans="1:5" ht="15" customHeight="1">
      <c r="A7" s="207"/>
      <c r="B7" s="266" t="s">
        <v>10</v>
      </c>
      <c r="C7" s="266"/>
      <c r="D7" s="389"/>
      <c r="E7" s="377"/>
    </row>
    <row r="8" spans="1:5" ht="15" customHeight="1">
      <c r="A8" s="207"/>
      <c r="B8" s="266" t="s">
        <v>11</v>
      </c>
      <c r="C8" s="266"/>
      <c r="D8" s="389"/>
      <c r="E8" s="341">
        <v>517149</v>
      </c>
    </row>
    <row r="9" spans="1:5" ht="15" customHeight="1">
      <c r="A9" s="207"/>
      <c r="B9" s="266" t="s">
        <v>12</v>
      </c>
      <c r="C9" s="266"/>
      <c r="D9" s="389"/>
      <c r="E9" s="341">
        <v>1643679</v>
      </c>
    </row>
    <row r="10" spans="1:5" ht="15" customHeight="1">
      <c r="A10" s="207"/>
      <c r="B10" s="266" t="s">
        <v>13</v>
      </c>
      <c r="C10" s="266"/>
      <c r="D10" s="389"/>
      <c r="E10" s="341"/>
    </row>
    <row r="11" spans="1:5" ht="19.5" customHeight="1" thickBot="1">
      <c r="A11" s="390"/>
      <c r="B11" s="391" t="s">
        <v>14</v>
      </c>
      <c r="C11" s="391"/>
      <c r="D11" s="392"/>
      <c r="E11" s="378">
        <v>2212600</v>
      </c>
    </row>
    <row r="12" spans="1:5" ht="24.75" customHeight="1">
      <c r="A12" s="393" t="s">
        <v>58</v>
      </c>
      <c r="B12" s="394"/>
      <c r="C12" s="394"/>
      <c r="D12" s="395"/>
      <c r="E12" s="388">
        <f>SUM(E7:E11)</f>
        <v>4373428</v>
      </c>
    </row>
    <row r="13" spans="1:5" s="142" customFormat="1" ht="23.25" customHeight="1">
      <c r="A13" s="393" t="s">
        <v>21</v>
      </c>
      <c r="B13" s="394"/>
      <c r="C13" s="394"/>
      <c r="D13" s="395"/>
      <c r="E13" s="380">
        <v>1139973</v>
      </c>
    </row>
    <row r="14" spans="1:5" s="142" customFormat="1" ht="24.75" customHeight="1" thickBot="1">
      <c r="A14" s="396" t="s">
        <v>161</v>
      </c>
      <c r="B14" s="397"/>
      <c r="C14" s="397"/>
      <c r="D14" s="398"/>
      <c r="E14" s="381"/>
    </row>
    <row r="15" spans="1:5" ht="27.75" customHeight="1" thickBot="1">
      <c r="A15" s="211" t="s">
        <v>22</v>
      </c>
      <c r="B15" s="247"/>
      <c r="C15" s="247"/>
      <c r="D15" s="355"/>
      <c r="E15" s="367">
        <f>SUM(E12:E14)</f>
        <v>5513401</v>
      </c>
    </row>
  </sheetData>
  <sheetProtection sheet="1" selectLockedCells="1"/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02/10/17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0.7109375" style="251" customWidth="1"/>
    <col min="2" max="2" width="52.57421875" style="251" customWidth="1"/>
    <col min="3" max="3" width="12.28125" style="251" customWidth="1"/>
    <col min="4" max="4" width="16.28125" style="251" customWidth="1"/>
    <col min="5" max="16384" width="0" style="133" hidden="1" customWidth="1"/>
  </cols>
  <sheetData>
    <row r="1" spans="1:4" ht="19.5" customHeight="1">
      <c r="A1" s="402" t="s">
        <v>194</v>
      </c>
      <c r="B1" s="262"/>
      <c r="C1" s="262"/>
      <c r="D1" s="383"/>
    </row>
    <row r="2" spans="1:4" ht="19.5" customHeight="1">
      <c r="A2" s="403" t="s">
        <v>191</v>
      </c>
      <c r="B2" s="404"/>
      <c r="C2" s="404"/>
      <c r="D2" s="405"/>
    </row>
    <row r="3" spans="1:4" ht="19.5" customHeight="1" thickBot="1">
      <c r="A3" s="403" t="s">
        <v>192</v>
      </c>
      <c r="B3" s="404"/>
      <c r="C3" s="404"/>
      <c r="D3" s="405"/>
    </row>
    <row r="4" spans="1:4" ht="19.5" customHeight="1" thickBot="1">
      <c r="A4" s="327" t="s">
        <v>8</v>
      </c>
      <c r="B4" s="351" t="str">
        <f>'CSS '!B4</f>
        <v>Los Angeles</v>
      </c>
      <c r="C4" s="352" t="s">
        <v>9</v>
      </c>
      <c r="D4" s="353" t="str">
        <f>'CSS '!G4</f>
        <v>1/20/2018</v>
      </c>
    </row>
    <row r="5" spans="1:4" s="141" customFormat="1" ht="39.75" customHeight="1">
      <c r="A5" s="406" t="s">
        <v>226</v>
      </c>
      <c r="B5" s="407"/>
      <c r="C5" s="849" t="s">
        <v>319</v>
      </c>
      <c r="D5" s="850"/>
    </row>
    <row r="6" spans="1:4" ht="15" customHeight="1">
      <c r="A6" s="316" t="s">
        <v>32</v>
      </c>
      <c r="B6" s="319"/>
      <c r="C6" s="319"/>
      <c r="D6" s="408"/>
    </row>
    <row r="7" spans="1:4" ht="15" customHeight="1">
      <c r="A7" s="207">
        <v>1</v>
      </c>
      <c r="B7" s="423" t="s">
        <v>273</v>
      </c>
      <c r="C7" s="266"/>
      <c r="D7" s="341">
        <v>2149962</v>
      </c>
    </row>
    <row r="8" spans="1:4" ht="15" customHeight="1">
      <c r="A8" s="207">
        <v>2</v>
      </c>
      <c r="B8" s="389" t="s">
        <v>274</v>
      </c>
      <c r="C8" s="266"/>
      <c r="D8" s="341">
        <v>3022903</v>
      </c>
    </row>
    <row r="9" spans="1:4" ht="15" customHeight="1">
      <c r="A9" s="207">
        <v>3</v>
      </c>
      <c r="B9" s="389"/>
      <c r="C9" s="266"/>
      <c r="D9" s="341"/>
    </row>
    <row r="10" spans="1:4" ht="15" customHeight="1">
      <c r="A10" s="207">
        <v>4</v>
      </c>
      <c r="B10" s="389"/>
      <c r="C10" s="266"/>
      <c r="D10" s="341"/>
    </row>
    <row r="11" spans="1:4" ht="15" customHeight="1">
      <c r="A11" s="207">
        <v>5</v>
      </c>
      <c r="B11" s="389"/>
      <c r="C11" s="266"/>
      <c r="D11" s="341"/>
    </row>
    <row r="12" spans="1:4" ht="15" customHeight="1">
      <c r="A12" s="207">
        <v>6</v>
      </c>
      <c r="B12" s="389"/>
      <c r="C12" s="266"/>
      <c r="D12" s="341"/>
    </row>
    <row r="13" spans="1:4" ht="15" customHeight="1">
      <c r="A13" s="207">
        <v>7</v>
      </c>
      <c r="B13" s="389"/>
      <c r="C13" s="266"/>
      <c r="D13" s="341"/>
    </row>
    <row r="14" spans="1:4" ht="15" customHeight="1">
      <c r="A14" s="207">
        <v>8</v>
      </c>
      <c r="B14" s="389"/>
      <c r="C14" s="266"/>
      <c r="D14" s="341"/>
    </row>
    <row r="15" spans="1:4" ht="15" customHeight="1">
      <c r="A15" s="207">
        <v>9</v>
      </c>
      <c r="B15" s="389"/>
      <c r="C15" s="266"/>
      <c r="D15" s="341"/>
    </row>
    <row r="16" spans="1:4" ht="15" customHeight="1">
      <c r="A16" s="207">
        <v>10</v>
      </c>
      <c r="B16" s="389"/>
      <c r="C16" s="266"/>
      <c r="D16" s="341"/>
    </row>
    <row r="17" spans="1:4" ht="15" customHeight="1">
      <c r="A17" s="207">
        <v>11</v>
      </c>
      <c r="B17" s="389"/>
      <c r="C17" s="266"/>
      <c r="D17" s="341"/>
    </row>
    <row r="18" spans="1:4" ht="15" customHeight="1">
      <c r="A18" s="207">
        <v>12</v>
      </c>
      <c r="B18" s="389"/>
      <c r="C18" s="266"/>
      <c r="D18" s="341"/>
    </row>
    <row r="19" spans="1:4" ht="15" customHeight="1">
      <c r="A19" s="316" t="s">
        <v>59</v>
      </c>
      <c r="B19" s="409"/>
      <c r="C19" s="319"/>
      <c r="D19" s="360">
        <f>SUM(D7:D18)</f>
        <v>5172865</v>
      </c>
    </row>
    <row r="20" spans="1:4" ht="15" customHeight="1">
      <c r="A20" s="316" t="s">
        <v>29</v>
      </c>
      <c r="B20" s="409"/>
      <c r="C20" s="319"/>
      <c r="D20" s="360"/>
    </row>
    <row r="21" spans="1:4" ht="15" customHeight="1">
      <c r="A21" s="410" t="s">
        <v>163</v>
      </c>
      <c r="B21" s="411"/>
      <c r="C21" s="412"/>
      <c r="D21" s="360"/>
    </row>
    <row r="22" spans="1:4" ht="15" customHeight="1">
      <c r="A22" s="413" t="s">
        <v>30</v>
      </c>
      <c r="B22" s="409"/>
      <c r="C22" s="319"/>
      <c r="D22" s="360">
        <f>SUM(D19:D21)</f>
        <v>5172865</v>
      </c>
    </row>
    <row r="23" spans="1:4" ht="15" customHeight="1">
      <c r="A23" s="414" t="s">
        <v>26</v>
      </c>
      <c r="B23" s="224"/>
      <c r="C23" s="415"/>
      <c r="D23" s="360"/>
    </row>
    <row r="24" spans="1:4" ht="15" customHeight="1">
      <c r="A24" s="207">
        <v>1</v>
      </c>
      <c r="B24" s="400" t="s">
        <v>275</v>
      </c>
      <c r="C24" s="416"/>
      <c r="D24" s="401">
        <v>68207</v>
      </c>
    </row>
    <row r="25" spans="1:4" ht="15" customHeight="1">
      <c r="A25" s="207">
        <v>2</v>
      </c>
      <c r="B25" s="400" t="s">
        <v>276</v>
      </c>
      <c r="C25" s="416"/>
      <c r="D25" s="401">
        <v>7618889</v>
      </c>
    </row>
    <row r="26" spans="1:4" ht="15" customHeight="1">
      <c r="A26" s="207">
        <v>3</v>
      </c>
      <c r="B26" s="400" t="s">
        <v>277</v>
      </c>
      <c r="C26" s="416"/>
      <c r="D26" s="401">
        <v>2125</v>
      </c>
    </row>
    <row r="27" spans="1:4" ht="15.75" customHeight="1">
      <c r="A27" s="207">
        <v>4</v>
      </c>
      <c r="B27" s="424" t="s">
        <v>278</v>
      </c>
      <c r="C27" s="416"/>
      <c r="D27" s="401">
        <v>999</v>
      </c>
    </row>
    <row r="28" spans="1:4" ht="15" customHeight="1">
      <c r="A28" s="207">
        <v>5</v>
      </c>
      <c r="B28" s="400" t="s">
        <v>279</v>
      </c>
      <c r="C28" s="416"/>
      <c r="D28" s="401">
        <v>2309400</v>
      </c>
    </row>
    <row r="29" spans="1:4" ht="15" customHeight="1">
      <c r="A29" s="207">
        <v>6</v>
      </c>
      <c r="B29" s="400"/>
      <c r="C29" s="416"/>
      <c r="D29" s="401"/>
    </row>
    <row r="30" spans="1:4" ht="15" customHeight="1">
      <c r="A30" s="207">
        <v>7</v>
      </c>
      <c r="B30" s="389"/>
      <c r="C30" s="266"/>
      <c r="D30" s="401"/>
    </row>
    <row r="31" spans="1:4" ht="15" customHeight="1">
      <c r="A31" s="207">
        <v>8</v>
      </c>
      <c r="B31" s="389"/>
      <c r="C31" s="266"/>
      <c r="D31" s="401"/>
    </row>
    <row r="32" spans="1:4" ht="15" customHeight="1">
      <c r="A32" s="207">
        <v>9</v>
      </c>
      <c r="B32" s="389"/>
      <c r="C32" s="266"/>
      <c r="D32" s="401"/>
    </row>
    <row r="33" spans="1:4" ht="15" customHeight="1">
      <c r="A33" s="207">
        <v>10</v>
      </c>
      <c r="B33" s="389"/>
      <c r="C33" s="266"/>
      <c r="D33" s="401"/>
    </row>
    <row r="34" spans="1:4" ht="15" customHeight="1">
      <c r="A34" s="207">
        <v>11</v>
      </c>
      <c r="B34" s="389"/>
      <c r="C34" s="266"/>
      <c r="D34" s="401"/>
    </row>
    <row r="35" spans="1:4" s="142" customFormat="1" ht="15" customHeight="1">
      <c r="A35" s="207">
        <v>12</v>
      </c>
      <c r="B35" s="389"/>
      <c r="C35" s="266"/>
      <c r="D35" s="401"/>
    </row>
    <row r="36" spans="1:4" s="142" customFormat="1" ht="15" customHeight="1">
      <c r="A36" s="207">
        <v>13</v>
      </c>
      <c r="B36" s="389"/>
      <c r="C36" s="266"/>
      <c r="D36" s="401"/>
    </row>
    <row r="37" spans="1:4" s="142" customFormat="1" ht="15" customHeight="1">
      <c r="A37" s="239" t="s">
        <v>60</v>
      </c>
      <c r="B37" s="417"/>
      <c r="C37" s="319"/>
      <c r="D37" s="360">
        <f>SUM(D24:D36)</f>
        <v>9999620</v>
      </c>
    </row>
    <row r="38" spans="1:4" ht="15" customHeight="1">
      <c r="A38" s="239" t="s">
        <v>33</v>
      </c>
      <c r="B38" s="417"/>
      <c r="C38" s="319"/>
      <c r="D38" s="360">
        <v>1314762</v>
      </c>
    </row>
    <row r="39" spans="1:4" ht="15" customHeight="1">
      <c r="A39" s="418" t="s">
        <v>162</v>
      </c>
      <c r="B39" s="419"/>
      <c r="C39" s="420"/>
      <c r="D39" s="360"/>
    </row>
    <row r="40" spans="1:4" ht="15" customHeight="1">
      <c r="A40" s="239" t="s">
        <v>34</v>
      </c>
      <c r="B40" s="417"/>
      <c r="C40" s="319"/>
      <c r="D40" s="360">
        <f>SUM(D37:D39)</f>
        <v>11314382</v>
      </c>
    </row>
    <row r="41" spans="1:4" ht="16.5" thickBot="1">
      <c r="A41" s="421" t="s">
        <v>25</v>
      </c>
      <c r="B41" s="422"/>
      <c r="C41" s="268"/>
      <c r="D41" s="378">
        <f>D22+D40</f>
        <v>16487247</v>
      </c>
    </row>
  </sheetData>
  <sheetProtection sheet="1" selectLockedCells="1"/>
  <mergeCells count="1">
    <mergeCell ref="C5:D5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02/10/17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8.28125" style="133" customWidth="1"/>
    <col min="2" max="2" width="20.00390625" style="133" customWidth="1"/>
    <col min="3" max="3" width="31.57421875" style="133" customWidth="1"/>
    <col min="4" max="4" width="26.28125" style="133" customWidth="1"/>
    <col min="5" max="16384" width="0" style="133" hidden="1" customWidth="1"/>
  </cols>
  <sheetData>
    <row r="1" spans="1:4" ht="27.75" customHeight="1">
      <c r="A1" s="382" t="s">
        <v>195</v>
      </c>
      <c r="B1" s="262"/>
      <c r="C1" s="260"/>
      <c r="D1" s="383"/>
    </row>
    <row r="2" spans="1:4" ht="19.5" customHeight="1">
      <c r="A2" s="403" t="s">
        <v>196</v>
      </c>
      <c r="B2" s="404"/>
      <c r="C2" s="404"/>
      <c r="D2" s="435"/>
    </row>
    <row r="3" spans="1:4" ht="19.5" customHeight="1" thickBot="1">
      <c r="A3" s="403" t="s">
        <v>197</v>
      </c>
      <c r="B3" s="404"/>
      <c r="C3" s="404"/>
      <c r="D3" s="435"/>
    </row>
    <row r="4" spans="1:4" ht="15" customHeight="1" thickBot="1">
      <c r="A4" s="349" t="s">
        <v>8</v>
      </c>
      <c r="B4" s="351" t="str">
        <f>'CSS '!B4:B4</f>
        <v>Los Angeles</v>
      </c>
      <c r="C4" s="352" t="s">
        <v>9</v>
      </c>
      <c r="D4" s="353">
        <f>'CSS '!E4</f>
        <v>0</v>
      </c>
    </row>
    <row r="5" spans="1:4" s="134" customFormat="1" ht="30" customHeight="1">
      <c r="A5" s="271"/>
      <c r="B5" s="425"/>
      <c r="C5" s="426"/>
      <c r="D5" s="436" t="s">
        <v>215</v>
      </c>
    </row>
    <row r="6" spans="1:4" s="134" customFormat="1" ht="15.75">
      <c r="A6" s="95"/>
      <c r="B6" s="282"/>
      <c r="C6" s="282"/>
      <c r="D6" s="427"/>
    </row>
    <row r="7" spans="1:4" ht="27" customHeight="1">
      <c r="A7" s="444" t="s">
        <v>216</v>
      </c>
      <c r="B7" s="437"/>
      <c r="C7" s="438"/>
      <c r="D7" s="428"/>
    </row>
    <row r="8" spans="1:4" ht="15">
      <c r="A8" s="135"/>
      <c r="B8" s="429"/>
      <c r="C8" s="429"/>
      <c r="D8" s="430"/>
    </row>
    <row r="9" spans="1:4" ht="26.25" customHeight="1">
      <c r="A9" s="443" t="s">
        <v>129</v>
      </c>
      <c r="B9" s="439"/>
      <c r="C9" s="440"/>
      <c r="D9" s="431"/>
    </row>
    <row r="10" spans="1:4" ht="15">
      <c r="A10" s="136"/>
      <c r="B10" s="432"/>
      <c r="C10" s="432"/>
      <c r="D10" s="433"/>
    </row>
    <row r="11" spans="1:4" ht="24.75" customHeight="1" thickBot="1">
      <c r="A11" s="445" t="s">
        <v>130</v>
      </c>
      <c r="B11" s="441"/>
      <c r="C11" s="442"/>
      <c r="D11" s="434"/>
    </row>
    <row r="12" spans="1:5" ht="12.75" hidden="1">
      <c r="A12" s="137"/>
      <c r="B12" s="137"/>
      <c r="C12" s="137"/>
      <c r="D12" s="137"/>
      <c r="E12" s="138"/>
    </row>
    <row r="13" spans="1:5" ht="12.75" hidden="1">
      <c r="A13" s="139"/>
      <c r="B13" s="139"/>
      <c r="C13" s="139"/>
      <c r="D13" s="140"/>
      <c r="E13" s="138"/>
    </row>
    <row r="14" spans="1:5" ht="12.75" hidden="1">
      <c r="A14" s="137"/>
      <c r="B14" s="137"/>
      <c r="C14" s="137"/>
      <c r="D14" s="137"/>
      <c r="E14" s="138"/>
    </row>
    <row r="15" spans="1:5" ht="12.75" hidden="1">
      <c r="A15" s="139"/>
      <c r="B15" s="139"/>
      <c r="C15" s="139"/>
      <c r="D15" s="140"/>
      <c r="E15" s="138"/>
    </row>
    <row r="16" spans="1:5" ht="12.75" hidden="1">
      <c r="A16" s="137"/>
      <c r="B16" s="137"/>
      <c r="C16" s="137"/>
      <c r="D16" s="137"/>
      <c r="E16" s="138"/>
    </row>
  </sheetData>
  <sheetProtection sheet="1" selectLockedCells="1"/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02/10/17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LA_FY15-16_RER_ADA</dc:title>
  <dc:subject/>
  <dc:creator>Moses.Ndungu@dhcs.ca.gov</dc:creator>
  <cp:keywords>LA_FY15-16_RER_ADA</cp:keywords>
  <dc:description/>
  <cp:lastModifiedBy>Seongsook Duncan</cp:lastModifiedBy>
  <cp:lastPrinted>2018-01-25T18:11:58Z</cp:lastPrinted>
  <dcterms:created xsi:type="dcterms:W3CDTF">2007-09-20T19:02:25Z</dcterms:created>
  <dcterms:modified xsi:type="dcterms:W3CDTF">2018-02-28T18:44:09Z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Order">
    <vt:lpwstr>243000.000000000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Language">
    <vt:lpwstr>English</vt:lpwstr>
  </property>
  <property fmtid="{D5CDD505-2E9C-101B-9397-08002B2CF9AE}" pid="14" name="TAGender">
    <vt:lpwstr/>
  </property>
  <property fmtid="{D5CDD505-2E9C-101B-9397-08002B2CF9AE}" pid="15" name="TAGEthnicity">
    <vt:lpwstr/>
  </property>
  <property fmtid="{D5CDD505-2E9C-101B-9397-08002B2CF9AE}" pid="16" name="Reading Level">
    <vt:lpwstr/>
  </property>
  <property fmtid="{D5CDD505-2E9C-101B-9397-08002B2CF9AE}" pid="17" name="TAGAge">
    <vt:lpwstr/>
  </property>
  <property fmtid="{D5CDD505-2E9C-101B-9397-08002B2CF9AE}" pid="18" name="Topics">
    <vt:lpwstr>89;#;#58;#</vt:lpwstr>
  </property>
  <property fmtid="{D5CDD505-2E9C-101B-9397-08002B2CF9AE}" pid="19" name="TAGBusPart">
    <vt:lpwstr/>
  </property>
  <property fmtid="{D5CDD505-2E9C-101B-9397-08002B2CF9AE}" pid="20" name="PublishingContactName">
    <vt:lpwstr>Seongsook Duncan</vt:lpwstr>
  </property>
  <property fmtid="{D5CDD505-2E9C-101B-9397-08002B2CF9AE}" pid="21" name="Abstract">
    <vt:lpwstr>LA_FY15-16_RER_ADA</vt:lpwstr>
  </property>
  <property fmtid="{D5CDD505-2E9C-101B-9397-08002B2CF9AE}" pid="22" name="Organization">
    <vt:lpwstr>103</vt:lpwstr>
  </property>
  <property fmtid="{D5CDD505-2E9C-101B-9397-08002B2CF9AE}" pid="23" name="_dlc_DocId">
    <vt:lpwstr>DHCSDOC-1363137784-1414</vt:lpwstr>
  </property>
  <property fmtid="{D5CDD505-2E9C-101B-9397-08002B2CF9AE}" pid="24" name="_dlc_DocIdItemGuid">
    <vt:lpwstr>3a3469b9-afed-4563-b8f1-a6641464e683</vt:lpwstr>
  </property>
  <property fmtid="{D5CDD505-2E9C-101B-9397-08002B2CF9AE}" pid="25" name="_dlc_DocIdUrl">
    <vt:lpwstr>http://dhcs2016prod:88/services/MH/_layouts/15/DocIdRedir.aspx?ID=DHCSDOC-1363137784-1414, DHCSDOC-1363137784-1414</vt:lpwstr>
  </property>
  <property fmtid="{D5CDD505-2E9C-101B-9397-08002B2CF9AE}" pid="26" name="Division">
    <vt:lpwstr>11;#Community Services|c23dee46-a4de-4c29-8bbc-79830d9e7d7c</vt:lpwstr>
  </property>
  <property fmtid="{D5CDD505-2E9C-101B-9397-08002B2CF9AE}" pid="27" name="o68eaf9243684232b2418c37bbb152dc">
    <vt:lpwstr>Community Services|c23dee46-a4de-4c29-8bbc-79830d9e7d7c</vt:lpwstr>
  </property>
  <property fmtid="{D5CDD505-2E9C-101B-9397-08002B2CF9AE}" pid="28" name="TaxCatchAll">
    <vt:lpwstr>11;#Community Services|c23dee46-a4de-4c29-8bbc-79830d9e7d7c</vt:lpwstr>
  </property>
</Properties>
</file>