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defaultThemeVersion="124226"/>
  <mc:AlternateContent xmlns:mc="http://schemas.openxmlformats.org/markup-compatibility/2006">
    <mc:Choice Requires="x15">
      <x15ac:absPath xmlns:x15ac="http://schemas.microsoft.com/office/spreadsheetml/2010/11/ac" url="C:\Users\mvang2\Desktop\FY 2024-25 CRCS\Web Publishing Request\2.12.2026 updates\"/>
    </mc:Choice>
  </mc:AlternateContent>
  <xr:revisionPtr revIDLastSave="0" documentId="13_ncr:1_{F909F6D1-2A94-4B97-8B93-3CA7DD72E04C}" xr6:coauthVersionLast="47" xr6:coauthVersionMax="47" xr10:uidLastSave="{00000000-0000-0000-0000-000000000000}"/>
  <workbookProtection workbookAlgorithmName="SHA-512" workbookHashValue="ODuqqDdfRYHKa1rEeZsKx67soAZcDqRDLcCYyTY3Ix6sL6Uv6+kdgflaxtbz8FvOCSjf5olqzQ2nGZXZvz7xAA==" workbookSaltValue="e7aXVALs1ktaYoQOqDRVVw==" workbookSpinCount="100000" lockStructure="1"/>
  <bookViews>
    <workbookView xWindow="-28920" yWindow="-120" windowWidth="29040" windowHeight="15720" tabRatio="823" xr2:uid="{00000000-000D-0000-FFFF-FFFF00000000}"/>
  </bookViews>
  <sheets>
    <sheet name="Certification" sheetId="35" r:id="rId1"/>
    <sheet name="Allocation Statistics" sheetId="10" r:id="rId2"/>
    <sheet name="WS A Summary" sheetId="2" r:id="rId3"/>
    <sheet name="WS B Qrtly S&amp;B Data" sheetId="16" r:id="rId4"/>
    <sheet name="WB B.1 CYBHI Fee Schedule" sheetId="36" r:id="rId5"/>
    <sheet name="WS B.2 Funding" sheetId="19" r:id="rId6"/>
    <sheet name="WS C Other Costs" sheetId="4" r:id="rId7"/>
    <sheet name="C.1 Equip Depreciation" sheetId="15" r:id="rId8"/>
    <sheet name="WS D Contractor Costs" sheetId="5" r:id="rId9"/>
    <sheet name="E.1 Trans Payroll Information" sheetId="13" r:id="rId10"/>
    <sheet name="E.2 Other Trans Costs" sheetId="21" r:id="rId11"/>
    <sheet name="E.3 Trans Equip Depreciation" sheetId="20" r:id="rId12"/>
    <sheet name="WS E Transportation" sheetId="17" r:id="rId13"/>
    <sheet name="WS F.1 Q1 TSP List" sheetId="31" r:id="rId14"/>
    <sheet name="WS F.2 Q2 TSP List" sheetId="32" r:id="rId15"/>
    <sheet name="WS F.3 Q3 TSP List" sheetId="33" r:id="rId16"/>
    <sheet name="WS F.4 Q4 TSP List" sheetId="34" r:id="rId17"/>
  </sheets>
  <definedNames>
    <definedName name="_xlnm.Print_Area" localSheetId="1">'Allocation Statistics'!$A$2:$C$26</definedName>
    <definedName name="_xlnm.Print_Area" localSheetId="7">'C.1 Equip Depreciation'!$A$2:$L$39</definedName>
    <definedName name="_xlnm.Print_Area" localSheetId="0">Certification!$A$2:$G$74</definedName>
    <definedName name="_xlnm.Print_Area" localSheetId="9">'E.1 Trans Payroll Information'!$A$2:$F$14</definedName>
    <definedName name="_xlnm.Print_Area" localSheetId="10">'E.2 Other Trans Costs'!$A$2:$D$19</definedName>
    <definedName name="_xlnm.Print_Area" localSheetId="11">'E.3 Trans Equip Depreciation'!$A$2:$K$32</definedName>
    <definedName name="_xlnm.Print_Area" localSheetId="4">'WB B.1 CYBHI Fee Schedule'!$A$2:$D$15</definedName>
    <definedName name="_xlnm.Print_Area" localSheetId="2">'WS A Summary'!$A$2:$E$69</definedName>
    <definedName name="_xlnm.Print_Area" localSheetId="3">'WS B Qrtly S&amp;B Data'!$A$2:$I$138</definedName>
    <definedName name="_xlnm.Print_Area" localSheetId="5">'WS B.2 Funding'!$A$2:$J$38</definedName>
    <definedName name="_xlnm.Print_Area" localSheetId="6">'WS C Other Costs'!$A$2:$J$36</definedName>
    <definedName name="_xlnm.Print_Area" localSheetId="8">'WS D Contractor Costs'!$A$2:$I$38</definedName>
    <definedName name="_xlnm.Print_Area" localSheetId="12">'WS E Transportation'!$A$2:$I$11</definedName>
    <definedName name="_xlnm.Print_Titles" localSheetId="0">Certification!$2:$6</definedName>
    <definedName name="_xlnm.Print_Titles" localSheetId="2">'WS A Summary'!$2:$5</definedName>
    <definedName name="_xlnm.Print_Titles" localSheetId="3">'WS B Qrtly S&amp;B Data'!$2:$5</definedName>
    <definedName name="_xlnm.Print_Titles" localSheetId="13">'WS F.1 Q1 TSP List'!$2:$9</definedName>
    <definedName name="_xlnm.Print_Titles" localSheetId="14">'WS F.2 Q2 TSP List'!$2:$9</definedName>
    <definedName name="_xlnm.Print_Titles" localSheetId="15">'WS F.3 Q3 TSP List'!$2:$9</definedName>
    <definedName name="_xlnm.Print_Titles" localSheetId="16">'WS F.4 Q4 TSP List'!$2:$9</definedName>
    <definedName name="TitleRegion1.a1.d27.1">'E.2 Other Trans Costs'!$D$13</definedName>
    <definedName name="TitleRegion1.a5.d13.10" localSheetId="10">'E.2 Other Trans Costs'!$B$8</definedName>
    <definedName name="TitleRegion1.a5.d13.10" comment="transp other costs">#REF!</definedName>
    <definedName name="TitleRegion1.a5.e58.3" comment="Worksheet A table">'WS A Summary'!#REF!</definedName>
    <definedName name="TitleRegion1.a5.f10.9" comment="Transp payroll">'E.1 Trans Payroll Information'!$A$6</definedName>
    <definedName name="TitleRegion1.a5.g30.5" comment="b.1 funding summary">'WS B.2 Funding'!$A$6</definedName>
    <definedName name="TitleRegion1.a5.g7.12" comment="Transp summary">'WS E Transportation'!$G$13</definedName>
    <definedName name="TitleRegion1.a5.h29.8" comment="contractor costs">'WS D Contractor Costs'!$A$6</definedName>
    <definedName name="TitleRegion1.a5.h30.4" comment="Q1 salaries">'WS B Qrtly S&amp;B Data'!$I$31</definedName>
    <definedName name="TitleRegion1.a5.j29.6" comment="other costs">'WS C Other Costs'!$A$6</definedName>
    <definedName name="TitleRegion1.a5.k30.11" comment="Transp Equip Dep">'E.3 Trans Equip Depreciation'!$A$6</definedName>
    <definedName name="TitleRegion1.a5.l37.7" comment="equipment depreciation">'C.1 Equip Depreciation'!$A$6</definedName>
    <definedName name="TitleRegion1.a6.a8.2" comment="General Provider Information">'Allocation Statistics'!$F$11</definedName>
    <definedName name="TitleRegion1.a7.e34.13" comment="Interim Reimb">#REF!</definedName>
    <definedName name="TitleRegion1.b56.e71.1" comment="Certification table" localSheetId="0">Certification!$B$56</definedName>
    <definedName name="TitleRegion1.b56.e71.1" comment="Certification table">#REF!</definedName>
    <definedName name="TitleRegion2.a31.h56.4" comment="Q2 salaries">'WS B Qrtly S&amp;B Data'!$I$57</definedName>
    <definedName name="TitleRegion2.a9.c15.2" comment="allocation stats table">'Allocation Statistics'!$C$15</definedName>
    <definedName name="TitleRegion3.A16.b18.2" comment="Mcal Eligibility Ratio">'Allocation Statistics'!$C$15</definedName>
    <definedName name="TitleRegion3.a37.h82.4" comment="Q3 salaries">'WS B Qrtly S&amp;B Data'!$I$57</definedName>
    <definedName name="TitleRegion4.a22.b24.2" comment="Medi-Cal one way trip">'Allocation Statistics'!$C$17</definedName>
    <definedName name="TitleRegion4.a83.h108.4" comment="Q4 salaries">'WS B Qrtly S&amp;B Data'!$I$57</definedName>
    <definedName name="TitleRegion5.a109.h134.4" comment="FY total salaries">'WS B Qrtly S&amp;B Data'!$I$135</definedName>
    <definedName name="Z_28D847F1_2D20_4AB9_A0E0_FA308B0BA2E9_.wvu.Cols" localSheetId="2" hidden="1">'WS A Summary'!$K:$K</definedName>
    <definedName name="Z_28D847F1_2D20_4AB9_A0E0_FA308B0BA2E9_.wvu.PrintArea" localSheetId="0" hidden="1">Certification!$A$2:$G$51</definedName>
    <definedName name="Z_28D847F1_2D20_4AB9_A0E0_FA308B0BA2E9_.wvu.PrintArea" localSheetId="2" hidden="1">'WS A Summary'!$A$2:$F$71</definedName>
    <definedName name="Z_B5C9438F_069E_4498_AEA6_C01E918C6F69_.wvu.Cols" localSheetId="2" hidden="1">'WS A Summary'!$K:$K</definedName>
    <definedName name="Z_B5C9438F_069E_4498_AEA6_C01E918C6F69_.wvu.PrintArea" localSheetId="0" hidden="1">Certification!$A$2:$G$51</definedName>
    <definedName name="Z_B5C9438F_069E_4498_AEA6_C01E918C6F69_.wvu.PrintArea" localSheetId="2" hidden="1">'WS A Summary'!$A$2:$F$71</definedName>
    <definedName name="Z_CF10811B_6A69_41CB_8E67_7565C095F74D_.wvu.Cols" localSheetId="2" hidden="1">'WS A Summary'!$K:$K</definedName>
    <definedName name="Z_CF10811B_6A69_41CB_8E67_7565C095F74D_.wvu.PrintArea" localSheetId="0" hidden="1">Certification!$A$2:$G$51</definedName>
    <definedName name="Z_CF10811B_6A69_41CB_8E67_7565C095F74D_.wvu.PrintArea" localSheetId="2" hidden="1">'WS A Summary'!$A$2:$F$71</definedName>
  </definedNames>
  <calcPr calcId="191028"/>
  <customWorkbookViews>
    <customWorkbookView name="geng - Personal View" guid="{B5C9438F-069E-4498-AEA6-C01E918C6F69}" mergeInterval="0" personalView="1" maximized="1" xWindow="1" yWindow="1" windowWidth="1440" windowHeight="709" tabRatio="963" activeSheetId="6"/>
    <customWorkbookView name="A&amp;I - Personal View" guid="{28D847F1-2D20-4AB9-A0E0-FA308B0BA2E9}" mergeInterval="0" personalView="1" maximized="1" windowWidth="1020" windowHeight="527" tabRatio="963" activeSheetId="1"/>
    <customWorkbookView name="Gloria Eng - Personal View" guid="{CF10811B-6A69-41CB-8E67-7565C095F74D}" mergeInterval="0" personalView="1" maximized="1" xWindow="1" yWindow="1" windowWidth="1440" windowHeight="709" tabRatio="96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3" i="19" l="1"/>
  <c r="I32" i="19"/>
  <c r="I31" i="19"/>
  <c r="I30" i="19"/>
  <c r="I29" i="19"/>
  <c r="I28" i="19"/>
  <c r="I27" i="19"/>
  <c r="I26" i="19"/>
  <c r="I25" i="19"/>
  <c r="I24" i="19"/>
  <c r="I23" i="19"/>
  <c r="I22" i="19"/>
  <c r="I21" i="19"/>
  <c r="I20" i="19"/>
  <c r="I19" i="19"/>
  <c r="I18" i="19"/>
  <c r="I17" i="19"/>
  <c r="I16" i="19"/>
  <c r="I13" i="19"/>
  <c r="I12" i="19"/>
  <c r="I11" i="19"/>
  <c r="I10" i="19"/>
  <c r="I9" i="19"/>
  <c r="B17" i="36" l="1"/>
  <c r="B16" i="36"/>
  <c r="F27" i="19"/>
  <c r="F26" i="19"/>
  <c r="F16" i="19"/>
  <c r="F10" i="19"/>
  <c r="F11" i="19"/>
  <c r="F12" i="19"/>
  <c r="F13" i="19"/>
  <c r="F9" i="19"/>
  <c r="C15" i="36" l="1"/>
  <c r="G27" i="5"/>
  <c r="G26" i="5"/>
  <c r="G33" i="5"/>
  <c r="G32" i="5"/>
  <c r="G31" i="5"/>
  <c r="G30" i="5"/>
  <c r="G29" i="5"/>
  <c r="G28" i="5"/>
  <c r="G25" i="5"/>
  <c r="G24" i="5"/>
  <c r="G23" i="5"/>
  <c r="G22" i="5"/>
  <c r="G21" i="5"/>
  <c r="G20" i="5"/>
  <c r="G19" i="5"/>
  <c r="G18" i="5"/>
  <c r="G17" i="5"/>
  <c r="G16" i="5"/>
  <c r="G13" i="5"/>
  <c r="G12" i="5"/>
  <c r="G11" i="5"/>
  <c r="G10" i="5"/>
  <c r="G9" i="5"/>
  <c r="C74" i="35"/>
  <c r="C73" i="35"/>
  <c r="C72" i="35"/>
  <c r="B6" i="34" s="1"/>
  <c r="G2997" i="34"/>
  <c r="G2996" i="34"/>
  <c r="G2995" i="34"/>
  <c r="G2994" i="34"/>
  <c r="G2993" i="34"/>
  <c r="G2992" i="34"/>
  <c r="G2991" i="34"/>
  <c r="G2990" i="34"/>
  <c r="G2989" i="34"/>
  <c r="G2988" i="34"/>
  <c r="G2987" i="34"/>
  <c r="G2986" i="34"/>
  <c r="G2985" i="34"/>
  <c r="G2984" i="34"/>
  <c r="G2983" i="34"/>
  <c r="G2982" i="34"/>
  <c r="G2981" i="34"/>
  <c r="G2980" i="34"/>
  <c r="G2979" i="34"/>
  <c r="G2978" i="34"/>
  <c r="G2977" i="34"/>
  <c r="G2976" i="34"/>
  <c r="G2975" i="34"/>
  <c r="G2974" i="34"/>
  <c r="G2973" i="34"/>
  <c r="G2972" i="34"/>
  <c r="G2971" i="34"/>
  <c r="G2970" i="34"/>
  <c r="G2969" i="34"/>
  <c r="G2968" i="34"/>
  <c r="G2967" i="34"/>
  <c r="G2966" i="34"/>
  <c r="G2965" i="34"/>
  <c r="G2964" i="34"/>
  <c r="G2963" i="34"/>
  <c r="G2962" i="34"/>
  <c r="G2961" i="34"/>
  <c r="G2960" i="34"/>
  <c r="G2959" i="34"/>
  <c r="G2958" i="34"/>
  <c r="G2957" i="34"/>
  <c r="G2956" i="34"/>
  <c r="G2955" i="34"/>
  <c r="G2954" i="34"/>
  <c r="G2953" i="34"/>
  <c r="G2952" i="34"/>
  <c r="G2951" i="34"/>
  <c r="G2950" i="34"/>
  <c r="G2949" i="34"/>
  <c r="G2948" i="34"/>
  <c r="G2947" i="34"/>
  <c r="G2946" i="34"/>
  <c r="G2945" i="34"/>
  <c r="G2944" i="34"/>
  <c r="G2943" i="34"/>
  <c r="G2942" i="34"/>
  <c r="G2941" i="34"/>
  <c r="G2940" i="34"/>
  <c r="G2939" i="34"/>
  <c r="G2938" i="34"/>
  <c r="G2937" i="34"/>
  <c r="G2936" i="34"/>
  <c r="G2935" i="34"/>
  <c r="G2934" i="34"/>
  <c r="G2933" i="34"/>
  <c r="G2932" i="34"/>
  <c r="G2931" i="34"/>
  <c r="G2930" i="34"/>
  <c r="G2929" i="34"/>
  <c r="G2928" i="34"/>
  <c r="G2927" i="34"/>
  <c r="G2926" i="34"/>
  <c r="G2925" i="34"/>
  <c r="G2924" i="34"/>
  <c r="G2923" i="34"/>
  <c r="G2922" i="34"/>
  <c r="G2921" i="34"/>
  <c r="G2920" i="34"/>
  <c r="G2919" i="34"/>
  <c r="G2918" i="34"/>
  <c r="G2917" i="34"/>
  <c r="G2916" i="34"/>
  <c r="G2915" i="34"/>
  <c r="G2914" i="34"/>
  <c r="G2913" i="34"/>
  <c r="G2912" i="34"/>
  <c r="G2911" i="34"/>
  <c r="G2910" i="34"/>
  <c r="G2909" i="34"/>
  <c r="G2908" i="34"/>
  <c r="G2907" i="34"/>
  <c r="G2906" i="34"/>
  <c r="G2905" i="34"/>
  <c r="G2904" i="34"/>
  <c r="G2903" i="34"/>
  <c r="G2902" i="34"/>
  <c r="G2901" i="34"/>
  <c r="G2900" i="34"/>
  <c r="G2899" i="34"/>
  <c r="G2898" i="34"/>
  <c r="G2897" i="34"/>
  <c r="G2896" i="34"/>
  <c r="G2895" i="34"/>
  <c r="G2894" i="34"/>
  <c r="G2893" i="34"/>
  <c r="G2892" i="34"/>
  <c r="G2891" i="34"/>
  <c r="G2890" i="34"/>
  <c r="G2889" i="34"/>
  <c r="G2888" i="34"/>
  <c r="G2887" i="34"/>
  <c r="G2886" i="34"/>
  <c r="G2885" i="34"/>
  <c r="G2884" i="34"/>
  <c r="G2883" i="34"/>
  <c r="G2882" i="34"/>
  <c r="G2881" i="34"/>
  <c r="G2880" i="34"/>
  <c r="G2879" i="34"/>
  <c r="G2878" i="34"/>
  <c r="G2877" i="34"/>
  <c r="G2876" i="34"/>
  <c r="G2875" i="34"/>
  <c r="G2874" i="34"/>
  <c r="G2873" i="34"/>
  <c r="G2872" i="34"/>
  <c r="G2871" i="34"/>
  <c r="G2870" i="34"/>
  <c r="G2869" i="34"/>
  <c r="G2868" i="34"/>
  <c r="G2867" i="34"/>
  <c r="G2866" i="34"/>
  <c r="G2865" i="34"/>
  <c r="G2864" i="34"/>
  <c r="G2863" i="34"/>
  <c r="G2862" i="34"/>
  <c r="G2861" i="34"/>
  <c r="G2860" i="34"/>
  <c r="G2859" i="34"/>
  <c r="G2858" i="34"/>
  <c r="G2857" i="34"/>
  <c r="G2856" i="34"/>
  <c r="G2855" i="34"/>
  <c r="G2854" i="34"/>
  <c r="G2853" i="34"/>
  <c r="G2852" i="34"/>
  <c r="G2851" i="34"/>
  <c r="G2850" i="34"/>
  <c r="G2849" i="34"/>
  <c r="G2848" i="34"/>
  <c r="G2847" i="34"/>
  <c r="G2846" i="34"/>
  <c r="G2845" i="34"/>
  <c r="G2844" i="34"/>
  <c r="G2843" i="34"/>
  <c r="G2842" i="34"/>
  <c r="G2841" i="34"/>
  <c r="G2840" i="34"/>
  <c r="G2839" i="34"/>
  <c r="G2838" i="34"/>
  <c r="G2837" i="34"/>
  <c r="G2836" i="34"/>
  <c r="G2835" i="34"/>
  <c r="G2834" i="34"/>
  <c r="G2833" i="34"/>
  <c r="G2832" i="34"/>
  <c r="G2831" i="34"/>
  <c r="G2830" i="34"/>
  <c r="G2829" i="34"/>
  <c r="G2828" i="34"/>
  <c r="G2827" i="34"/>
  <c r="G2826" i="34"/>
  <c r="G2825" i="34"/>
  <c r="G2824" i="34"/>
  <c r="G2823" i="34"/>
  <c r="G2822" i="34"/>
  <c r="G2821" i="34"/>
  <c r="G2820" i="34"/>
  <c r="G2819" i="34"/>
  <c r="G2818" i="34"/>
  <c r="G2817" i="34"/>
  <c r="G2816" i="34"/>
  <c r="G2815" i="34"/>
  <c r="G2814" i="34"/>
  <c r="G2813" i="34"/>
  <c r="G2812" i="34"/>
  <c r="G2811" i="34"/>
  <c r="G2810" i="34"/>
  <c r="G2809" i="34"/>
  <c r="G2808" i="34"/>
  <c r="G2807" i="34"/>
  <c r="G2806" i="34"/>
  <c r="G2805" i="34"/>
  <c r="G2804" i="34"/>
  <c r="G2803" i="34"/>
  <c r="G2802" i="34"/>
  <c r="G2801" i="34"/>
  <c r="G2800" i="34"/>
  <c r="G2799" i="34"/>
  <c r="G2798" i="34"/>
  <c r="G2797" i="34"/>
  <c r="G2796" i="34"/>
  <c r="G2795" i="34"/>
  <c r="G2794" i="34"/>
  <c r="G2793" i="34"/>
  <c r="G2792" i="34"/>
  <c r="G2791" i="34"/>
  <c r="G2790" i="34"/>
  <c r="G2789" i="34"/>
  <c r="G2788" i="34"/>
  <c r="G2787" i="34"/>
  <c r="G2786" i="34"/>
  <c r="G2785" i="34"/>
  <c r="G2784" i="34"/>
  <c r="G2783" i="34"/>
  <c r="G2782" i="34"/>
  <c r="G2781" i="34"/>
  <c r="G2780" i="34"/>
  <c r="G2779" i="34"/>
  <c r="G2778" i="34"/>
  <c r="G2777" i="34"/>
  <c r="G2776" i="34"/>
  <c r="G2775" i="34"/>
  <c r="G2774" i="34"/>
  <c r="G2773" i="34"/>
  <c r="G2772" i="34"/>
  <c r="G2771" i="34"/>
  <c r="G2770" i="34"/>
  <c r="G2769" i="34"/>
  <c r="G2768" i="34"/>
  <c r="G2767" i="34"/>
  <c r="G2766" i="34"/>
  <c r="G2765" i="34"/>
  <c r="G2764" i="34"/>
  <c r="G2763" i="34"/>
  <c r="G2762" i="34"/>
  <c r="G2761" i="34"/>
  <c r="G2760" i="34"/>
  <c r="G2759" i="34"/>
  <c r="G2758" i="34"/>
  <c r="G2757" i="34"/>
  <c r="G2756" i="34"/>
  <c r="G2755" i="34"/>
  <c r="G2754" i="34"/>
  <c r="G2753" i="34"/>
  <c r="G2752" i="34"/>
  <c r="G2751" i="34"/>
  <c r="G2750" i="34"/>
  <c r="G2749" i="34"/>
  <c r="G2748" i="34"/>
  <c r="G2747" i="34"/>
  <c r="G2746" i="34"/>
  <c r="G2745" i="34"/>
  <c r="G2744" i="34"/>
  <c r="G2743" i="34"/>
  <c r="G2742" i="34"/>
  <c r="G2741" i="34"/>
  <c r="G2740" i="34"/>
  <c r="G2739" i="34"/>
  <c r="G2738" i="34"/>
  <c r="G2737" i="34"/>
  <c r="G2736" i="34"/>
  <c r="G2735" i="34"/>
  <c r="G2734" i="34"/>
  <c r="G2733" i="34"/>
  <c r="G2732" i="34"/>
  <c r="G2731" i="34"/>
  <c r="G2730" i="34"/>
  <c r="G2729" i="34"/>
  <c r="G2728" i="34"/>
  <c r="G2727" i="34"/>
  <c r="G2726" i="34"/>
  <c r="G2725" i="34"/>
  <c r="G2724" i="34"/>
  <c r="G2723" i="34"/>
  <c r="G2722" i="34"/>
  <c r="G2721" i="34"/>
  <c r="G2720" i="34"/>
  <c r="G2719" i="34"/>
  <c r="G2718" i="34"/>
  <c r="G2717" i="34"/>
  <c r="G2716" i="34"/>
  <c r="G2715" i="34"/>
  <c r="G2714" i="34"/>
  <c r="G2713" i="34"/>
  <c r="G2712" i="34"/>
  <c r="G2711" i="34"/>
  <c r="G2710" i="34"/>
  <c r="G2709" i="34"/>
  <c r="G2708" i="34"/>
  <c r="G2707" i="34"/>
  <c r="G2706" i="34"/>
  <c r="G2705" i="34"/>
  <c r="G2704" i="34"/>
  <c r="G2703" i="34"/>
  <c r="G2702" i="34"/>
  <c r="G2701" i="34"/>
  <c r="G2700" i="34"/>
  <c r="G2699" i="34"/>
  <c r="G2698" i="34"/>
  <c r="G2697" i="34"/>
  <c r="G2696" i="34"/>
  <c r="G2695" i="34"/>
  <c r="G2694" i="34"/>
  <c r="G2693" i="34"/>
  <c r="G2692" i="34"/>
  <c r="G2691" i="34"/>
  <c r="G2690" i="34"/>
  <c r="G2689" i="34"/>
  <c r="G2688" i="34"/>
  <c r="G2687" i="34"/>
  <c r="G2686" i="34"/>
  <c r="G2685" i="34"/>
  <c r="G2684" i="34"/>
  <c r="G2683" i="34"/>
  <c r="G2682" i="34"/>
  <c r="G2681" i="34"/>
  <c r="G2680" i="34"/>
  <c r="G2679" i="34"/>
  <c r="G2678" i="34"/>
  <c r="G2677" i="34"/>
  <c r="G2676" i="34"/>
  <c r="G2675" i="34"/>
  <c r="G2674" i="34"/>
  <c r="G2673" i="34"/>
  <c r="G2672" i="34"/>
  <c r="G2671" i="34"/>
  <c r="G2670" i="34"/>
  <c r="G2669" i="34"/>
  <c r="G2668" i="34"/>
  <c r="G2667" i="34"/>
  <c r="G2666" i="34"/>
  <c r="G2665" i="34"/>
  <c r="G2664" i="34"/>
  <c r="G2663" i="34"/>
  <c r="G2662" i="34"/>
  <c r="G2661" i="34"/>
  <c r="G2660" i="34"/>
  <c r="G2659" i="34"/>
  <c r="G2658" i="34"/>
  <c r="G2657" i="34"/>
  <c r="G2656" i="34"/>
  <c r="G2655" i="34"/>
  <c r="G2654" i="34"/>
  <c r="G2653" i="34"/>
  <c r="G2652" i="34"/>
  <c r="G2651" i="34"/>
  <c r="G2650" i="34"/>
  <c r="G2649" i="34"/>
  <c r="G2648" i="34"/>
  <c r="G2647" i="34"/>
  <c r="G2646" i="34"/>
  <c r="G2645" i="34"/>
  <c r="G2644" i="34"/>
  <c r="G2643" i="34"/>
  <c r="G2642" i="34"/>
  <c r="G2641" i="34"/>
  <c r="G2640" i="34"/>
  <c r="G2639" i="34"/>
  <c r="G2638" i="34"/>
  <c r="G2637" i="34"/>
  <c r="G2636" i="34"/>
  <c r="G2635" i="34"/>
  <c r="G2634" i="34"/>
  <c r="G2633" i="34"/>
  <c r="G2632" i="34"/>
  <c r="G2631" i="34"/>
  <c r="G2630" i="34"/>
  <c r="G2629" i="34"/>
  <c r="G2628" i="34"/>
  <c r="G2627" i="34"/>
  <c r="G2626" i="34"/>
  <c r="G2625" i="34"/>
  <c r="G2624" i="34"/>
  <c r="G2623" i="34"/>
  <c r="G2622" i="34"/>
  <c r="G2621" i="34"/>
  <c r="G2620" i="34"/>
  <c r="G2619" i="34"/>
  <c r="G2618" i="34"/>
  <c r="G2617" i="34"/>
  <c r="G2616" i="34"/>
  <c r="G2615" i="34"/>
  <c r="G2614" i="34"/>
  <c r="G2613" i="34"/>
  <c r="G2612" i="34"/>
  <c r="G2611" i="34"/>
  <c r="G2610" i="34"/>
  <c r="G2609" i="34"/>
  <c r="G2608" i="34"/>
  <c r="G2607" i="34"/>
  <c r="G2606" i="34"/>
  <c r="G2605" i="34"/>
  <c r="G2604" i="34"/>
  <c r="G2603" i="34"/>
  <c r="G2602" i="34"/>
  <c r="G2601" i="34"/>
  <c r="G2600" i="34"/>
  <c r="G2599" i="34"/>
  <c r="G2598" i="34"/>
  <c r="G2597" i="34"/>
  <c r="G2596" i="34"/>
  <c r="G2595" i="34"/>
  <c r="G2594" i="34"/>
  <c r="G2593" i="34"/>
  <c r="G2592" i="34"/>
  <c r="G2591" i="34"/>
  <c r="G2590" i="34"/>
  <c r="G2589" i="34"/>
  <c r="G2588" i="34"/>
  <c r="G2587" i="34"/>
  <c r="G2586" i="34"/>
  <c r="G2585" i="34"/>
  <c r="G2584" i="34"/>
  <c r="G2583" i="34"/>
  <c r="G2582" i="34"/>
  <c r="G2581" i="34"/>
  <c r="G2580" i="34"/>
  <c r="G2579" i="34"/>
  <c r="G2578" i="34"/>
  <c r="G2577" i="34"/>
  <c r="G2576" i="34"/>
  <c r="G2575" i="34"/>
  <c r="G2574" i="34"/>
  <c r="G2573" i="34"/>
  <c r="G2572" i="34"/>
  <c r="G2571" i="34"/>
  <c r="G2570" i="34"/>
  <c r="G2569" i="34"/>
  <c r="G2568" i="34"/>
  <c r="G2567" i="34"/>
  <c r="G2566" i="34"/>
  <c r="G2565" i="34"/>
  <c r="G2564" i="34"/>
  <c r="G2563" i="34"/>
  <c r="G2562" i="34"/>
  <c r="G2561" i="34"/>
  <c r="G2560" i="34"/>
  <c r="G2559" i="34"/>
  <c r="G2558" i="34"/>
  <c r="G2557" i="34"/>
  <c r="G2556" i="34"/>
  <c r="G2555" i="34"/>
  <c r="G2554" i="34"/>
  <c r="G2553" i="34"/>
  <c r="G2552" i="34"/>
  <c r="G2551" i="34"/>
  <c r="G2550" i="34"/>
  <c r="G2549" i="34"/>
  <c r="G2548" i="34"/>
  <c r="G2547" i="34"/>
  <c r="G2546" i="34"/>
  <c r="G2545" i="34"/>
  <c r="G2544" i="34"/>
  <c r="G2543" i="34"/>
  <c r="G2542" i="34"/>
  <c r="G2541" i="34"/>
  <c r="G2540" i="34"/>
  <c r="G2539" i="34"/>
  <c r="G2538" i="34"/>
  <c r="G2537" i="34"/>
  <c r="G2536" i="34"/>
  <c r="G2535" i="34"/>
  <c r="G2534" i="34"/>
  <c r="G2533" i="34"/>
  <c r="G2532" i="34"/>
  <c r="G2531" i="34"/>
  <c r="G2530" i="34"/>
  <c r="G2529" i="34"/>
  <c r="G2528" i="34"/>
  <c r="G2527" i="34"/>
  <c r="G2526" i="34"/>
  <c r="G2525" i="34"/>
  <c r="G2524" i="34"/>
  <c r="G2523" i="34"/>
  <c r="G2522" i="34"/>
  <c r="G2521" i="34"/>
  <c r="G2520" i="34"/>
  <c r="G2519" i="34"/>
  <c r="G2518" i="34"/>
  <c r="G2517" i="34"/>
  <c r="G2516" i="34"/>
  <c r="G2515" i="34"/>
  <c r="G2514" i="34"/>
  <c r="G2513" i="34"/>
  <c r="G2512" i="34"/>
  <c r="G2511" i="34"/>
  <c r="G2510" i="34"/>
  <c r="G2509" i="34"/>
  <c r="G2508" i="34"/>
  <c r="G2507" i="34"/>
  <c r="G2506" i="34"/>
  <c r="G2505" i="34"/>
  <c r="G2504" i="34"/>
  <c r="G2503" i="34"/>
  <c r="G2502" i="34"/>
  <c r="G2501" i="34"/>
  <c r="G2500" i="34"/>
  <c r="G2499" i="34"/>
  <c r="G2498" i="34"/>
  <c r="G2497" i="34"/>
  <c r="G2496" i="34"/>
  <c r="G2495" i="34"/>
  <c r="G2494" i="34"/>
  <c r="G2493" i="34"/>
  <c r="G2492" i="34"/>
  <c r="G2491" i="34"/>
  <c r="G2490" i="34"/>
  <c r="G2489" i="34"/>
  <c r="G2488" i="34"/>
  <c r="G2487" i="34"/>
  <c r="G2486" i="34"/>
  <c r="G2485" i="34"/>
  <c r="G2484" i="34"/>
  <c r="G2483" i="34"/>
  <c r="G2482" i="34"/>
  <c r="G2481" i="34"/>
  <c r="G2480" i="34"/>
  <c r="G2479" i="34"/>
  <c r="G2478" i="34"/>
  <c r="G2477" i="34"/>
  <c r="G2476" i="34"/>
  <c r="G2475" i="34"/>
  <c r="G2474" i="34"/>
  <c r="G2473" i="34"/>
  <c r="G2472" i="34"/>
  <c r="G2471" i="34"/>
  <c r="G2470" i="34"/>
  <c r="G2469" i="34"/>
  <c r="G2468" i="34"/>
  <c r="G2467" i="34"/>
  <c r="G2466" i="34"/>
  <c r="G2465" i="34"/>
  <c r="G2464" i="34"/>
  <c r="G2463" i="34"/>
  <c r="G2462" i="34"/>
  <c r="G2461" i="34"/>
  <c r="G2460" i="34"/>
  <c r="G2459" i="34"/>
  <c r="G2458" i="34"/>
  <c r="G2457" i="34"/>
  <c r="G2456" i="34"/>
  <c r="G2455" i="34"/>
  <c r="G2454" i="34"/>
  <c r="G2453" i="34"/>
  <c r="G2452" i="34"/>
  <c r="G2451" i="34"/>
  <c r="G2450" i="34"/>
  <c r="G2449" i="34"/>
  <c r="G2448" i="34"/>
  <c r="G2447" i="34"/>
  <c r="G2446" i="34"/>
  <c r="G2445" i="34"/>
  <c r="G2444" i="34"/>
  <c r="G2443" i="34"/>
  <c r="G2442" i="34"/>
  <c r="G2441" i="34"/>
  <c r="G2440" i="34"/>
  <c r="G2439" i="34"/>
  <c r="G2438" i="34"/>
  <c r="G2437" i="34"/>
  <c r="G2436" i="34"/>
  <c r="G2435" i="34"/>
  <c r="G2434" i="34"/>
  <c r="G2433" i="34"/>
  <c r="G2432" i="34"/>
  <c r="G2431" i="34"/>
  <c r="G2430" i="34"/>
  <c r="G2429" i="34"/>
  <c r="G2428" i="34"/>
  <c r="G2427" i="34"/>
  <c r="G2426" i="34"/>
  <c r="G2425" i="34"/>
  <c r="G2424" i="34"/>
  <c r="G2423" i="34"/>
  <c r="G2422" i="34"/>
  <c r="G2421" i="34"/>
  <c r="G2420" i="34"/>
  <c r="G2419" i="34"/>
  <c r="G2418" i="34"/>
  <c r="G2417" i="34"/>
  <c r="G2416" i="34"/>
  <c r="G2415" i="34"/>
  <c r="G2414" i="34"/>
  <c r="G2413" i="34"/>
  <c r="G2412" i="34"/>
  <c r="G2411" i="34"/>
  <c r="G2410" i="34"/>
  <c r="G2409" i="34"/>
  <c r="G2408" i="34"/>
  <c r="G2407" i="34"/>
  <c r="G2406" i="34"/>
  <c r="G2405" i="34"/>
  <c r="G2404" i="34"/>
  <c r="G2403" i="34"/>
  <c r="G2402" i="34"/>
  <c r="G2401" i="34"/>
  <c r="G2400" i="34"/>
  <c r="G2399" i="34"/>
  <c r="G2398" i="34"/>
  <c r="G2397" i="34"/>
  <c r="G2396" i="34"/>
  <c r="G2395" i="34"/>
  <c r="G2394" i="34"/>
  <c r="G2393" i="34"/>
  <c r="G2392" i="34"/>
  <c r="G2391" i="34"/>
  <c r="G2390" i="34"/>
  <c r="G2389" i="34"/>
  <c r="G2388" i="34"/>
  <c r="G2387" i="34"/>
  <c r="G2386" i="34"/>
  <c r="G2385" i="34"/>
  <c r="G2384" i="34"/>
  <c r="G2383" i="34"/>
  <c r="G2382" i="34"/>
  <c r="G2381" i="34"/>
  <c r="G2380" i="34"/>
  <c r="G2379" i="34"/>
  <c r="G2378" i="34"/>
  <c r="G2377" i="34"/>
  <c r="G2376" i="34"/>
  <c r="G2375" i="34"/>
  <c r="G2374" i="34"/>
  <c r="G2373" i="34"/>
  <c r="G2372" i="34"/>
  <c r="G2371" i="34"/>
  <c r="G2370" i="34"/>
  <c r="G2369" i="34"/>
  <c r="G2368" i="34"/>
  <c r="G2367" i="34"/>
  <c r="G2366" i="34"/>
  <c r="G2365" i="34"/>
  <c r="G2364" i="34"/>
  <c r="G2363" i="34"/>
  <c r="G2362" i="34"/>
  <c r="G2361" i="34"/>
  <c r="G2360" i="34"/>
  <c r="G2359" i="34"/>
  <c r="G2358" i="34"/>
  <c r="G2357" i="34"/>
  <c r="G2356" i="34"/>
  <c r="G2355" i="34"/>
  <c r="G2354" i="34"/>
  <c r="G2353" i="34"/>
  <c r="G2352" i="34"/>
  <c r="G2351" i="34"/>
  <c r="G2350" i="34"/>
  <c r="G2349" i="34"/>
  <c r="G2348" i="34"/>
  <c r="G2347" i="34"/>
  <c r="G2346" i="34"/>
  <c r="G2345" i="34"/>
  <c r="G2344" i="34"/>
  <c r="G2343" i="34"/>
  <c r="G2342" i="34"/>
  <c r="G2341" i="34"/>
  <c r="G2340" i="34"/>
  <c r="G2339" i="34"/>
  <c r="G2338" i="34"/>
  <c r="G2337" i="34"/>
  <c r="G2336" i="34"/>
  <c r="G2335" i="34"/>
  <c r="G2334" i="34"/>
  <c r="G2333" i="34"/>
  <c r="G2332" i="34"/>
  <c r="G2331" i="34"/>
  <c r="G2330" i="34"/>
  <c r="G2329" i="34"/>
  <c r="G2328" i="34"/>
  <c r="G2327" i="34"/>
  <c r="G2326" i="34"/>
  <c r="G2325" i="34"/>
  <c r="G2324" i="34"/>
  <c r="G2323" i="34"/>
  <c r="G2322" i="34"/>
  <c r="G2321" i="34"/>
  <c r="G2320" i="34"/>
  <c r="G2319" i="34"/>
  <c r="G2318" i="34"/>
  <c r="G2317" i="34"/>
  <c r="G2316" i="34"/>
  <c r="G2315" i="34"/>
  <c r="G2314" i="34"/>
  <c r="G2313" i="34"/>
  <c r="G2312" i="34"/>
  <c r="G2311" i="34"/>
  <c r="G2310" i="34"/>
  <c r="G2309" i="34"/>
  <c r="G2308" i="34"/>
  <c r="G2307" i="34"/>
  <c r="G2306" i="34"/>
  <c r="G2305" i="34"/>
  <c r="G2304" i="34"/>
  <c r="G2303" i="34"/>
  <c r="G2302" i="34"/>
  <c r="G2301" i="34"/>
  <c r="G2300" i="34"/>
  <c r="G2299" i="34"/>
  <c r="G2298" i="34"/>
  <c r="G2297" i="34"/>
  <c r="G2296" i="34"/>
  <c r="G2295" i="34"/>
  <c r="G2294" i="34"/>
  <c r="G2293" i="34"/>
  <c r="G2292" i="34"/>
  <c r="G2291" i="34"/>
  <c r="G2290" i="34"/>
  <c r="G2289" i="34"/>
  <c r="G2288" i="34"/>
  <c r="G2287" i="34"/>
  <c r="G2286" i="34"/>
  <c r="G2285" i="34"/>
  <c r="G2284" i="34"/>
  <c r="G2283" i="34"/>
  <c r="G2282" i="34"/>
  <c r="G2281" i="34"/>
  <c r="G2280" i="34"/>
  <c r="G2279" i="34"/>
  <c r="G2278" i="34"/>
  <c r="G2277" i="34"/>
  <c r="G2276" i="34"/>
  <c r="G2275" i="34"/>
  <c r="G2274" i="34"/>
  <c r="G2273" i="34"/>
  <c r="G2272" i="34"/>
  <c r="G2271" i="34"/>
  <c r="G2270" i="34"/>
  <c r="G2269" i="34"/>
  <c r="G2268" i="34"/>
  <c r="G2267" i="34"/>
  <c r="G2266" i="34"/>
  <c r="G2265" i="34"/>
  <c r="G2264" i="34"/>
  <c r="G2263" i="34"/>
  <c r="G2262" i="34"/>
  <c r="G2261" i="34"/>
  <c r="G2260" i="34"/>
  <c r="G2259" i="34"/>
  <c r="G2258" i="34"/>
  <c r="G2257" i="34"/>
  <c r="G2256" i="34"/>
  <c r="G2255" i="34"/>
  <c r="G2254" i="34"/>
  <c r="G2253" i="34"/>
  <c r="G2252" i="34"/>
  <c r="G2251" i="34"/>
  <c r="G2250" i="34"/>
  <c r="G2249" i="34"/>
  <c r="G2248" i="34"/>
  <c r="G2247" i="34"/>
  <c r="G2246" i="34"/>
  <c r="G2245" i="34"/>
  <c r="G2244" i="34"/>
  <c r="G2243" i="34"/>
  <c r="G2242" i="34"/>
  <c r="G2241" i="34"/>
  <c r="G2240" i="34"/>
  <c r="G2239" i="34"/>
  <c r="G2238" i="34"/>
  <c r="G2237" i="34"/>
  <c r="G2236" i="34"/>
  <c r="G2235" i="34"/>
  <c r="G2234" i="34"/>
  <c r="G2233" i="34"/>
  <c r="G2232" i="34"/>
  <c r="G2231" i="34"/>
  <c r="G2230" i="34"/>
  <c r="G2229" i="34"/>
  <c r="G2228" i="34"/>
  <c r="G2227" i="34"/>
  <c r="G2226" i="34"/>
  <c r="G2225" i="34"/>
  <c r="G2224" i="34"/>
  <c r="G2223" i="34"/>
  <c r="G2222" i="34"/>
  <c r="G2221" i="34"/>
  <c r="G2220" i="34"/>
  <c r="G2219" i="34"/>
  <c r="G2218" i="34"/>
  <c r="G2217" i="34"/>
  <c r="G2216" i="34"/>
  <c r="G2215" i="34"/>
  <c r="G2214" i="34"/>
  <c r="G2213" i="34"/>
  <c r="G2212" i="34"/>
  <c r="G2211" i="34"/>
  <c r="G2210" i="34"/>
  <c r="G2209" i="34"/>
  <c r="G2208" i="34"/>
  <c r="G2207" i="34"/>
  <c r="G2206" i="34"/>
  <c r="G2205" i="34"/>
  <c r="G2204" i="34"/>
  <c r="G2203" i="34"/>
  <c r="G2202" i="34"/>
  <c r="G2201" i="34"/>
  <c r="G2200" i="34"/>
  <c r="G2199" i="34"/>
  <c r="G2198" i="34"/>
  <c r="G2197" i="34"/>
  <c r="G2196" i="34"/>
  <c r="G2195" i="34"/>
  <c r="G2194" i="34"/>
  <c r="G2193" i="34"/>
  <c r="G2192" i="34"/>
  <c r="G2191" i="34"/>
  <c r="G2190" i="34"/>
  <c r="G2189" i="34"/>
  <c r="G2188" i="34"/>
  <c r="G2187" i="34"/>
  <c r="G2186" i="34"/>
  <c r="G2185" i="34"/>
  <c r="G2184" i="34"/>
  <c r="G2183" i="34"/>
  <c r="G2182" i="34"/>
  <c r="G2181" i="34"/>
  <c r="G2180" i="34"/>
  <c r="G2179" i="34"/>
  <c r="G2178" i="34"/>
  <c r="G2177" i="34"/>
  <c r="G2176" i="34"/>
  <c r="G2175" i="34"/>
  <c r="G2174" i="34"/>
  <c r="G2173" i="34"/>
  <c r="G2172" i="34"/>
  <c r="G2171" i="34"/>
  <c r="G2170" i="34"/>
  <c r="G2169" i="34"/>
  <c r="G2168" i="34"/>
  <c r="G2167" i="34"/>
  <c r="G2166" i="34"/>
  <c r="G2165" i="34"/>
  <c r="G2164" i="34"/>
  <c r="G2163" i="34"/>
  <c r="G2162" i="34"/>
  <c r="G2161" i="34"/>
  <c r="G2160" i="34"/>
  <c r="G2159" i="34"/>
  <c r="G2158" i="34"/>
  <c r="G2157" i="34"/>
  <c r="G2156" i="34"/>
  <c r="G2155" i="34"/>
  <c r="G2154" i="34"/>
  <c r="G2153" i="34"/>
  <c r="G2152" i="34"/>
  <c r="G2151" i="34"/>
  <c r="G2150" i="34"/>
  <c r="G2149" i="34"/>
  <c r="G2148" i="34"/>
  <c r="G2147" i="34"/>
  <c r="G2146" i="34"/>
  <c r="G2145" i="34"/>
  <c r="G2144" i="34"/>
  <c r="G2143" i="34"/>
  <c r="G2142" i="34"/>
  <c r="G2141" i="34"/>
  <c r="G2140" i="34"/>
  <c r="G2139" i="34"/>
  <c r="G2138" i="34"/>
  <c r="G2137" i="34"/>
  <c r="G2136" i="34"/>
  <c r="G2135" i="34"/>
  <c r="G2134" i="34"/>
  <c r="G2133" i="34"/>
  <c r="G2132" i="34"/>
  <c r="G2131" i="34"/>
  <c r="G2130" i="34"/>
  <c r="G2129" i="34"/>
  <c r="G2128" i="34"/>
  <c r="G2127" i="34"/>
  <c r="G2126" i="34"/>
  <c r="G2125" i="34"/>
  <c r="G2124" i="34"/>
  <c r="G2123" i="34"/>
  <c r="G2122" i="34"/>
  <c r="G2121" i="34"/>
  <c r="G2120" i="34"/>
  <c r="G2119" i="34"/>
  <c r="G2118" i="34"/>
  <c r="G2117" i="34"/>
  <c r="G2116" i="34"/>
  <c r="G2115" i="34"/>
  <c r="G2114" i="34"/>
  <c r="G2113" i="34"/>
  <c r="G2112" i="34"/>
  <c r="G2111" i="34"/>
  <c r="G2110" i="34"/>
  <c r="G2109" i="34"/>
  <c r="G2108" i="34"/>
  <c r="G2107" i="34"/>
  <c r="G2106" i="34"/>
  <c r="G2105" i="34"/>
  <c r="G2104" i="34"/>
  <c r="G2103" i="34"/>
  <c r="G2102" i="34"/>
  <c r="G2101" i="34"/>
  <c r="G2100" i="34"/>
  <c r="G2099" i="34"/>
  <c r="G2098" i="34"/>
  <c r="G2097" i="34"/>
  <c r="G2096" i="34"/>
  <c r="G2095" i="34"/>
  <c r="G2094" i="34"/>
  <c r="G2093" i="34"/>
  <c r="G2092" i="34"/>
  <c r="G2091" i="34"/>
  <c r="G2090" i="34"/>
  <c r="G2089" i="34"/>
  <c r="G2088" i="34"/>
  <c r="G2087" i="34"/>
  <c r="G2086" i="34"/>
  <c r="G2085" i="34"/>
  <c r="G2084" i="34"/>
  <c r="G2083" i="34"/>
  <c r="G2082" i="34"/>
  <c r="G2081" i="34"/>
  <c r="G2080" i="34"/>
  <c r="G2079" i="34"/>
  <c r="G2078" i="34"/>
  <c r="G2077" i="34"/>
  <c r="G2076" i="34"/>
  <c r="G2075" i="34"/>
  <c r="G2074" i="34"/>
  <c r="G2073" i="34"/>
  <c r="G2072" i="34"/>
  <c r="G2071" i="34"/>
  <c r="G2070" i="34"/>
  <c r="G2069" i="34"/>
  <c r="G2068" i="34"/>
  <c r="G2067" i="34"/>
  <c r="G2066" i="34"/>
  <c r="G2065" i="34"/>
  <c r="G2064" i="34"/>
  <c r="G2063" i="34"/>
  <c r="G2062" i="34"/>
  <c r="G2061" i="34"/>
  <c r="G2060" i="34"/>
  <c r="G2059" i="34"/>
  <c r="G2058" i="34"/>
  <c r="G2057" i="34"/>
  <c r="G2056" i="34"/>
  <c r="G2055" i="34"/>
  <c r="G2054" i="34"/>
  <c r="G2053" i="34"/>
  <c r="G2052" i="34"/>
  <c r="G2051" i="34"/>
  <c r="G2050" i="34"/>
  <c r="G2049" i="34"/>
  <c r="G2048" i="34"/>
  <c r="G2047" i="34"/>
  <c r="G2046" i="34"/>
  <c r="G2045" i="34"/>
  <c r="G2044" i="34"/>
  <c r="G2043" i="34"/>
  <c r="G2042" i="34"/>
  <c r="G2041" i="34"/>
  <c r="G2040" i="34"/>
  <c r="G2039" i="34"/>
  <c r="G2038" i="34"/>
  <c r="G2037" i="34"/>
  <c r="G2036" i="34"/>
  <c r="G2035" i="34"/>
  <c r="G2034" i="34"/>
  <c r="G2033" i="34"/>
  <c r="G2032" i="34"/>
  <c r="G2031" i="34"/>
  <c r="G2030" i="34"/>
  <c r="G2029" i="34"/>
  <c r="G2028" i="34"/>
  <c r="G2027" i="34"/>
  <c r="G2026" i="34"/>
  <c r="G2025" i="34"/>
  <c r="G2024" i="34"/>
  <c r="G2023" i="34"/>
  <c r="G2022" i="34"/>
  <c r="G2021" i="34"/>
  <c r="G2020" i="34"/>
  <c r="G2019" i="34"/>
  <c r="G2018" i="34"/>
  <c r="G2017" i="34"/>
  <c r="G2016" i="34"/>
  <c r="G2015" i="34"/>
  <c r="G2014" i="34"/>
  <c r="G2013" i="34"/>
  <c r="G2012" i="34"/>
  <c r="G2011" i="34"/>
  <c r="G2010" i="34"/>
  <c r="G2009" i="34"/>
  <c r="G2008" i="34"/>
  <c r="G2007" i="34"/>
  <c r="G2006" i="34"/>
  <c r="G2005" i="34"/>
  <c r="G2004" i="34"/>
  <c r="G2003" i="34"/>
  <c r="G2002" i="34"/>
  <c r="G2001" i="34"/>
  <c r="G2000" i="34"/>
  <c r="G1999" i="34"/>
  <c r="G1998" i="34"/>
  <c r="G1997" i="34"/>
  <c r="G1996" i="34"/>
  <c r="G1995" i="34"/>
  <c r="G1994" i="34"/>
  <c r="G1993" i="34"/>
  <c r="G1992" i="34"/>
  <c r="G1991" i="34"/>
  <c r="G1990" i="34"/>
  <c r="G1989" i="34"/>
  <c r="G1988" i="34"/>
  <c r="G1987" i="34"/>
  <c r="G1986" i="34"/>
  <c r="G1985" i="34"/>
  <c r="G1984" i="34"/>
  <c r="G1983" i="34"/>
  <c r="G1982" i="34"/>
  <c r="G1981" i="34"/>
  <c r="G1980" i="34"/>
  <c r="G1979" i="34"/>
  <c r="G1978" i="34"/>
  <c r="G1977" i="34"/>
  <c r="G1976" i="34"/>
  <c r="G1975" i="34"/>
  <c r="G1974" i="34"/>
  <c r="G1973" i="34"/>
  <c r="G1972" i="34"/>
  <c r="G1971" i="34"/>
  <c r="G1970" i="34"/>
  <c r="G1969" i="34"/>
  <c r="G1968" i="34"/>
  <c r="G1967" i="34"/>
  <c r="G1966" i="34"/>
  <c r="G1965" i="34"/>
  <c r="G1964" i="34"/>
  <c r="G1963" i="34"/>
  <c r="G1962" i="34"/>
  <c r="G1961" i="34"/>
  <c r="G1960" i="34"/>
  <c r="G1959" i="34"/>
  <c r="G1958" i="34"/>
  <c r="G1957" i="34"/>
  <c r="G1956" i="34"/>
  <c r="G1955" i="34"/>
  <c r="G1954" i="34"/>
  <c r="G1953" i="34"/>
  <c r="G1952" i="34"/>
  <c r="G1951" i="34"/>
  <c r="G1950" i="34"/>
  <c r="G1949" i="34"/>
  <c r="G1948" i="34"/>
  <c r="G1947" i="34"/>
  <c r="G1946" i="34"/>
  <c r="G1945" i="34"/>
  <c r="G1944" i="34"/>
  <c r="G1943" i="34"/>
  <c r="G1942" i="34"/>
  <c r="G1941" i="34"/>
  <c r="G1940" i="34"/>
  <c r="G1939" i="34"/>
  <c r="G1938" i="34"/>
  <c r="G1937" i="34"/>
  <c r="G1936" i="34"/>
  <c r="G1935" i="34"/>
  <c r="G1934" i="34"/>
  <c r="G1933" i="34"/>
  <c r="G1932" i="34"/>
  <c r="G1931" i="34"/>
  <c r="G1930" i="34"/>
  <c r="G1929" i="34"/>
  <c r="G1928" i="34"/>
  <c r="G1927" i="34"/>
  <c r="G1926" i="34"/>
  <c r="G1925" i="34"/>
  <c r="G1924" i="34"/>
  <c r="G1923" i="34"/>
  <c r="G1922" i="34"/>
  <c r="G1921" i="34"/>
  <c r="G1920" i="34"/>
  <c r="G1919" i="34"/>
  <c r="G1918" i="34"/>
  <c r="G1917" i="34"/>
  <c r="G1916" i="34"/>
  <c r="G1915" i="34"/>
  <c r="G1914" i="34"/>
  <c r="G1913" i="34"/>
  <c r="G1912" i="34"/>
  <c r="G1911" i="34"/>
  <c r="G1910" i="34"/>
  <c r="G1909" i="34"/>
  <c r="G1908" i="34"/>
  <c r="G1907" i="34"/>
  <c r="G1906" i="34"/>
  <c r="G1905" i="34"/>
  <c r="G1904" i="34"/>
  <c r="G1903" i="34"/>
  <c r="G1902" i="34"/>
  <c r="G1901" i="34"/>
  <c r="G1900" i="34"/>
  <c r="G1899" i="34"/>
  <c r="G1898" i="34"/>
  <c r="G1897" i="34"/>
  <c r="G1896" i="34"/>
  <c r="G1895" i="34"/>
  <c r="G1894" i="34"/>
  <c r="G1893" i="34"/>
  <c r="G1892" i="34"/>
  <c r="G1891" i="34"/>
  <c r="G1890" i="34"/>
  <c r="G1889" i="34"/>
  <c r="G1888" i="34"/>
  <c r="G1887" i="34"/>
  <c r="G1886" i="34"/>
  <c r="G1885" i="34"/>
  <c r="G1884" i="34"/>
  <c r="G1883" i="34"/>
  <c r="G1882" i="34"/>
  <c r="G1881" i="34"/>
  <c r="G1880" i="34"/>
  <c r="G1879" i="34"/>
  <c r="G1878" i="34"/>
  <c r="G1877" i="34"/>
  <c r="G1876" i="34"/>
  <c r="G1875" i="34"/>
  <c r="G1874" i="34"/>
  <c r="G1873" i="34"/>
  <c r="G1872" i="34"/>
  <c r="G1871" i="34"/>
  <c r="G1870" i="34"/>
  <c r="G1869" i="34"/>
  <c r="G1868" i="34"/>
  <c r="G1867" i="34"/>
  <c r="G1866" i="34"/>
  <c r="G1865" i="34"/>
  <c r="G1864" i="34"/>
  <c r="G1863" i="34"/>
  <c r="G1862" i="34"/>
  <c r="G1861" i="34"/>
  <c r="G1860" i="34"/>
  <c r="G1859" i="34"/>
  <c r="G1858" i="34"/>
  <c r="G1857" i="34"/>
  <c r="G1856" i="34"/>
  <c r="G1855" i="34"/>
  <c r="G1854" i="34"/>
  <c r="G1853" i="34"/>
  <c r="G1852" i="34"/>
  <c r="G1851" i="34"/>
  <c r="G1850" i="34"/>
  <c r="G1849" i="34"/>
  <c r="G1848" i="34"/>
  <c r="G1847" i="34"/>
  <c r="G1846" i="34"/>
  <c r="G1845" i="34"/>
  <c r="G1844" i="34"/>
  <c r="G1843" i="34"/>
  <c r="G1842" i="34"/>
  <c r="G1841" i="34"/>
  <c r="G1840" i="34"/>
  <c r="G1839" i="34"/>
  <c r="G1838" i="34"/>
  <c r="G1837" i="34"/>
  <c r="G1836" i="34"/>
  <c r="G1835" i="34"/>
  <c r="G1834" i="34"/>
  <c r="G1833" i="34"/>
  <c r="G1832" i="34"/>
  <c r="G1831" i="34"/>
  <c r="G1830" i="34"/>
  <c r="G1829" i="34"/>
  <c r="G1828" i="34"/>
  <c r="G1827" i="34"/>
  <c r="G1826" i="34"/>
  <c r="G1825" i="34"/>
  <c r="G1824" i="34"/>
  <c r="G1823" i="34"/>
  <c r="G1822" i="34"/>
  <c r="G1821" i="34"/>
  <c r="G1820" i="34"/>
  <c r="G1819" i="34"/>
  <c r="G1818" i="34"/>
  <c r="G1817" i="34"/>
  <c r="G1816" i="34"/>
  <c r="G1815" i="34"/>
  <c r="G1814" i="34"/>
  <c r="G1813" i="34"/>
  <c r="G1812" i="34"/>
  <c r="G1811" i="34"/>
  <c r="G1810" i="34"/>
  <c r="G1809" i="34"/>
  <c r="G1808" i="34"/>
  <c r="G1807" i="34"/>
  <c r="G1806" i="34"/>
  <c r="G1805" i="34"/>
  <c r="G1804" i="34"/>
  <c r="G1803" i="34"/>
  <c r="G1802" i="34"/>
  <c r="G1801" i="34"/>
  <c r="G1800" i="34"/>
  <c r="G1799" i="34"/>
  <c r="G1798" i="34"/>
  <c r="G1797" i="34"/>
  <c r="G1796" i="34"/>
  <c r="G1795" i="34"/>
  <c r="G1794" i="34"/>
  <c r="G1793" i="34"/>
  <c r="G1792" i="34"/>
  <c r="G1791" i="34"/>
  <c r="G1790" i="34"/>
  <c r="G1789" i="34"/>
  <c r="G1788" i="34"/>
  <c r="G1787" i="34"/>
  <c r="G1786" i="34"/>
  <c r="G1785" i="34"/>
  <c r="G1784" i="34"/>
  <c r="G1783" i="34"/>
  <c r="G1782" i="34"/>
  <c r="G1781" i="34"/>
  <c r="G1780" i="34"/>
  <c r="G1779" i="34"/>
  <c r="G1778" i="34"/>
  <c r="G1777" i="34"/>
  <c r="G1776" i="34"/>
  <c r="G1775" i="34"/>
  <c r="G1774" i="34"/>
  <c r="G1773" i="34"/>
  <c r="G1772" i="34"/>
  <c r="G1771" i="34"/>
  <c r="G1770" i="34"/>
  <c r="G1769" i="34"/>
  <c r="G1768" i="34"/>
  <c r="G1767" i="34"/>
  <c r="G1766" i="34"/>
  <c r="G1765" i="34"/>
  <c r="G1764" i="34"/>
  <c r="G1763" i="34"/>
  <c r="G1762" i="34"/>
  <c r="G1761" i="34"/>
  <c r="G1760" i="34"/>
  <c r="G1759" i="34"/>
  <c r="G1758" i="34"/>
  <c r="G1757" i="34"/>
  <c r="G1756" i="34"/>
  <c r="G1755" i="34"/>
  <c r="G1754" i="34"/>
  <c r="G1753" i="34"/>
  <c r="G1752" i="34"/>
  <c r="G1751" i="34"/>
  <c r="G1750" i="34"/>
  <c r="G1749" i="34"/>
  <c r="G1748" i="34"/>
  <c r="G1747" i="34"/>
  <c r="G1746" i="34"/>
  <c r="G1745" i="34"/>
  <c r="G1744" i="34"/>
  <c r="G1743" i="34"/>
  <c r="G1742" i="34"/>
  <c r="G1741" i="34"/>
  <c r="G1740" i="34"/>
  <c r="G1739" i="34"/>
  <c r="G1738" i="34"/>
  <c r="G1737" i="34"/>
  <c r="G1736" i="34"/>
  <c r="G1735" i="34"/>
  <c r="G1734" i="34"/>
  <c r="G1733" i="34"/>
  <c r="G1732" i="34"/>
  <c r="G1731" i="34"/>
  <c r="G1730" i="34"/>
  <c r="G1729" i="34"/>
  <c r="G1728" i="34"/>
  <c r="G1727" i="34"/>
  <c r="G1726" i="34"/>
  <c r="G1725" i="34"/>
  <c r="G1724" i="34"/>
  <c r="G1723" i="34"/>
  <c r="G1722" i="34"/>
  <c r="G1721" i="34"/>
  <c r="G1720" i="34"/>
  <c r="G1719" i="34"/>
  <c r="G1718" i="34"/>
  <c r="G1717" i="34"/>
  <c r="G1716" i="34"/>
  <c r="G1715" i="34"/>
  <c r="G1714" i="34"/>
  <c r="G1713" i="34"/>
  <c r="G1712" i="34"/>
  <c r="G1711" i="34"/>
  <c r="G1710" i="34"/>
  <c r="G1709" i="34"/>
  <c r="G1708" i="34"/>
  <c r="G1707" i="34"/>
  <c r="G1706" i="34"/>
  <c r="G1705" i="34"/>
  <c r="G1704" i="34"/>
  <c r="G1703" i="34"/>
  <c r="G1702" i="34"/>
  <c r="G1701" i="34"/>
  <c r="G1700" i="34"/>
  <c r="G1699" i="34"/>
  <c r="G1698" i="34"/>
  <c r="G1697" i="34"/>
  <c r="G1696" i="34"/>
  <c r="G1695" i="34"/>
  <c r="G1694" i="34"/>
  <c r="G1693" i="34"/>
  <c r="G1692" i="34"/>
  <c r="G1691" i="34"/>
  <c r="G1690" i="34"/>
  <c r="G1689" i="34"/>
  <c r="G1688" i="34"/>
  <c r="G1687" i="34"/>
  <c r="G1686" i="34"/>
  <c r="G1685" i="34"/>
  <c r="G1684" i="34"/>
  <c r="G1683" i="34"/>
  <c r="G1682" i="34"/>
  <c r="G1681" i="34"/>
  <c r="G1680" i="34"/>
  <c r="G1679" i="34"/>
  <c r="G1678" i="34"/>
  <c r="G1677" i="34"/>
  <c r="G1676" i="34"/>
  <c r="G1675" i="34"/>
  <c r="G1674" i="34"/>
  <c r="G1673" i="34"/>
  <c r="G1672" i="34"/>
  <c r="G1671" i="34"/>
  <c r="G1670" i="34"/>
  <c r="G1669" i="34"/>
  <c r="G1668" i="34"/>
  <c r="G1667" i="34"/>
  <c r="G1666" i="34"/>
  <c r="G1665" i="34"/>
  <c r="G1664" i="34"/>
  <c r="G1663" i="34"/>
  <c r="G1662" i="34"/>
  <c r="G1661" i="34"/>
  <c r="G1660" i="34"/>
  <c r="G1659" i="34"/>
  <c r="G1658" i="34"/>
  <c r="G1657" i="34"/>
  <c r="G1656" i="34"/>
  <c r="G1655" i="34"/>
  <c r="G1654" i="34"/>
  <c r="G1653" i="34"/>
  <c r="G1652" i="34"/>
  <c r="G1651" i="34"/>
  <c r="G1650" i="34"/>
  <c r="G1649" i="34"/>
  <c r="G1648" i="34"/>
  <c r="G1647" i="34"/>
  <c r="G1646" i="34"/>
  <c r="G1645" i="34"/>
  <c r="G1644" i="34"/>
  <c r="G1643" i="34"/>
  <c r="G1642" i="34"/>
  <c r="G1641" i="34"/>
  <c r="G1640" i="34"/>
  <c r="G1639" i="34"/>
  <c r="G1638" i="34"/>
  <c r="G1637" i="34"/>
  <c r="G1636" i="34"/>
  <c r="G1635" i="34"/>
  <c r="G1634" i="34"/>
  <c r="G1633" i="34"/>
  <c r="G1632" i="34"/>
  <c r="G1631" i="34"/>
  <c r="G1630" i="34"/>
  <c r="G1629" i="34"/>
  <c r="G1628" i="34"/>
  <c r="G1627" i="34"/>
  <c r="G1626" i="34"/>
  <c r="G1625" i="34"/>
  <c r="G1624" i="34"/>
  <c r="G1623" i="34"/>
  <c r="G1622" i="34"/>
  <c r="G1621" i="34"/>
  <c r="G1620" i="34"/>
  <c r="G1619" i="34"/>
  <c r="G1618" i="34"/>
  <c r="G1617" i="34"/>
  <c r="G1616" i="34"/>
  <c r="G1615" i="34"/>
  <c r="G1614" i="34"/>
  <c r="G1613" i="34"/>
  <c r="G1612" i="34"/>
  <c r="G1611" i="34"/>
  <c r="G1610" i="34"/>
  <c r="G1609" i="34"/>
  <c r="G1608" i="34"/>
  <c r="G1607" i="34"/>
  <c r="G1606" i="34"/>
  <c r="G1605" i="34"/>
  <c r="G1604" i="34"/>
  <c r="G1603" i="34"/>
  <c r="G1602" i="34"/>
  <c r="G1601" i="34"/>
  <c r="G1600" i="34"/>
  <c r="G1599" i="34"/>
  <c r="G1598" i="34"/>
  <c r="G1597" i="34"/>
  <c r="G1596" i="34"/>
  <c r="G1595" i="34"/>
  <c r="G1594" i="34"/>
  <c r="G1593" i="34"/>
  <c r="G1592" i="34"/>
  <c r="G1591" i="34"/>
  <c r="G1590" i="34"/>
  <c r="G1589" i="34"/>
  <c r="G1588" i="34"/>
  <c r="G1587" i="34"/>
  <c r="G1586" i="34"/>
  <c r="G1585" i="34"/>
  <c r="G1584" i="34"/>
  <c r="G1583" i="34"/>
  <c r="G1582" i="34"/>
  <c r="G1581" i="34"/>
  <c r="G1580" i="34"/>
  <c r="G1579" i="34"/>
  <c r="G1578" i="34"/>
  <c r="G1577" i="34"/>
  <c r="G1576" i="34"/>
  <c r="G1575" i="34"/>
  <c r="G1574" i="34"/>
  <c r="G1573" i="34"/>
  <c r="G1572" i="34"/>
  <c r="G1571" i="34"/>
  <c r="G1570" i="34"/>
  <c r="G1569" i="34"/>
  <c r="G1568" i="34"/>
  <c r="G1567" i="34"/>
  <c r="G1566" i="34"/>
  <c r="G1565" i="34"/>
  <c r="G1564" i="34"/>
  <c r="G1563" i="34"/>
  <c r="G1562" i="34"/>
  <c r="G1561" i="34"/>
  <c r="G1560" i="34"/>
  <c r="G1559" i="34"/>
  <c r="G1558" i="34"/>
  <c r="G1557" i="34"/>
  <c r="G1556" i="34"/>
  <c r="G1555" i="34"/>
  <c r="G1554" i="34"/>
  <c r="G1553" i="34"/>
  <c r="G1552" i="34"/>
  <c r="G1551" i="34"/>
  <c r="G1550" i="34"/>
  <c r="G1549" i="34"/>
  <c r="G1548" i="34"/>
  <c r="G1547" i="34"/>
  <c r="G1546" i="34"/>
  <c r="G1545" i="34"/>
  <c r="G1544" i="34"/>
  <c r="G1543" i="34"/>
  <c r="G1542" i="34"/>
  <c r="G1541" i="34"/>
  <c r="G1540" i="34"/>
  <c r="G1539" i="34"/>
  <c r="G1538" i="34"/>
  <c r="G1537" i="34"/>
  <c r="G1536" i="34"/>
  <c r="G1535" i="34"/>
  <c r="G1534" i="34"/>
  <c r="G1533" i="34"/>
  <c r="G1532" i="34"/>
  <c r="G1531" i="34"/>
  <c r="G1530" i="34"/>
  <c r="G1529" i="34"/>
  <c r="G1528" i="34"/>
  <c r="G1527" i="34"/>
  <c r="G1526" i="34"/>
  <c r="G1525" i="34"/>
  <c r="G1524" i="34"/>
  <c r="G1523" i="34"/>
  <c r="G1522" i="34"/>
  <c r="G1521" i="34"/>
  <c r="G1520" i="34"/>
  <c r="G1519" i="34"/>
  <c r="G1518" i="34"/>
  <c r="G1517" i="34"/>
  <c r="G1516" i="34"/>
  <c r="G1515" i="34"/>
  <c r="G1514" i="34"/>
  <c r="G1513" i="34"/>
  <c r="G1512" i="34"/>
  <c r="G1511" i="34"/>
  <c r="G1510" i="34"/>
  <c r="G1509" i="34"/>
  <c r="G1508" i="34"/>
  <c r="G1507" i="34"/>
  <c r="G1506" i="34"/>
  <c r="G1505" i="34"/>
  <c r="G1504" i="34"/>
  <c r="G1503" i="34"/>
  <c r="G1502" i="34"/>
  <c r="G1501" i="34"/>
  <c r="G1500" i="34"/>
  <c r="G1499" i="34"/>
  <c r="G1498" i="34"/>
  <c r="G1497" i="34"/>
  <c r="G1496" i="34"/>
  <c r="G1495" i="34"/>
  <c r="G1494" i="34"/>
  <c r="G1493" i="34"/>
  <c r="G1492" i="34"/>
  <c r="G1491" i="34"/>
  <c r="G1490" i="34"/>
  <c r="G1489" i="34"/>
  <c r="G1488" i="34"/>
  <c r="G1487" i="34"/>
  <c r="G1486" i="34"/>
  <c r="G1485" i="34"/>
  <c r="G1484" i="34"/>
  <c r="G1483" i="34"/>
  <c r="G1482" i="34"/>
  <c r="G1481" i="34"/>
  <c r="G1480" i="34"/>
  <c r="G1479" i="34"/>
  <c r="G1478" i="34"/>
  <c r="G1477" i="34"/>
  <c r="G1476" i="34"/>
  <c r="G1475" i="34"/>
  <c r="G1474" i="34"/>
  <c r="G1473" i="34"/>
  <c r="G1472" i="34"/>
  <c r="G1471" i="34"/>
  <c r="G1470" i="34"/>
  <c r="G1469" i="34"/>
  <c r="G1468" i="34"/>
  <c r="G1467" i="34"/>
  <c r="G1466" i="34"/>
  <c r="G1465" i="34"/>
  <c r="G1464" i="34"/>
  <c r="G1463" i="34"/>
  <c r="G1462" i="34"/>
  <c r="G1461" i="34"/>
  <c r="G1460" i="34"/>
  <c r="G1459" i="34"/>
  <c r="G1458" i="34"/>
  <c r="G1457" i="34"/>
  <c r="G1456" i="34"/>
  <c r="G1455" i="34"/>
  <c r="G1454" i="34"/>
  <c r="G1453" i="34"/>
  <c r="G1452" i="34"/>
  <c r="G1451" i="34"/>
  <c r="G1450" i="34"/>
  <c r="G1449" i="34"/>
  <c r="G1448" i="34"/>
  <c r="G1447" i="34"/>
  <c r="G1446" i="34"/>
  <c r="G1445" i="34"/>
  <c r="G1444" i="34"/>
  <c r="G1443" i="34"/>
  <c r="G1442" i="34"/>
  <c r="G1441" i="34"/>
  <c r="G1440" i="34"/>
  <c r="G1439" i="34"/>
  <c r="G1438" i="34"/>
  <c r="G1437" i="34"/>
  <c r="G1436" i="34"/>
  <c r="G1435" i="34"/>
  <c r="G1434" i="34"/>
  <c r="G1433" i="34"/>
  <c r="G1432" i="34"/>
  <c r="G1431" i="34"/>
  <c r="G1430" i="34"/>
  <c r="G1429" i="34"/>
  <c r="G1428" i="34"/>
  <c r="G1427" i="34"/>
  <c r="G1426" i="34"/>
  <c r="G1425" i="34"/>
  <c r="G1424" i="34"/>
  <c r="G1423" i="34"/>
  <c r="G1422" i="34"/>
  <c r="G1421" i="34"/>
  <c r="G1420" i="34"/>
  <c r="G1419" i="34"/>
  <c r="G1418" i="34"/>
  <c r="G1417" i="34"/>
  <c r="G1416" i="34"/>
  <c r="G1415" i="34"/>
  <c r="G1414" i="34"/>
  <c r="G1413" i="34"/>
  <c r="G1412" i="34"/>
  <c r="G1411" i="34"/>
  <c r="G1410" i="34"/>
  <c r="G1409" i="34"/>
  <c r="G1408" i="34"/>
  <c r="G1407" i="34"/>
  <c r="G1406" i="34"/>
  <c r="G1405" i="34"/>
  <c r="G1404" i="34"/>
  <c r="G1403" i="34"/>
  <c r="G1402" i="34"/>
  <c r="G1401" i="34"/>
  <c r="G1400" i="34"/>
  <c r="G1399" i="34"/>
  <c r="G1398" i="34"/>
  <c r="G1397" i="34"/>
  <c r="G1396" i="34"/>
  <c r="G1395" i="34"/>
  <c r="G1394" i="34"/>
  <c r="G1393" i="34"/>
  <c r="G1392" i="34"/>
  <c r="G1391" i="34"/>
  <c r="G1390" i="34"/>
  <c r="G1389" i="34"/>
  <c r="G1388" i="34"/>
  <c r="G1387" i="34"/>
  <c r="G1386" i="34"/>
  <c r="G1385" i="34"/>
  <c r="G1384" i="34"/>
  <c r="G1383" i="34"/>
  <c r="G1382" i="34"/>
  <c r="G1381" i="34"/>
  <c r="G1380" i="34"/>
  <c r="G1379" i="34"/>
  <c r="G1378" i="34"/>
  <c r="G1377" i="34"/>
  <c r="G1376" i="34"/>
  <c r="G1375" i="34"/>
  <c r="G1374" i="34"/>
  <c r="G1373" i="34"/>
  <c r="G1372" i="34"/>
  <c r="G1371" i="34"/>
  <c r="G1370" i="34"/>
  <c r="G1369" i="34"/>
  <c r="G1368" i="34"/>
  <c r="G1367" i="34"/>
  <c r="G1366" i="34"/>
  <c r="G1365" i="34"/>
  <c r="G1364" i="34"/>
  <c r="G1363" i="34"/>
  <c r="G1362" i="34"/>
  <c r="G1361" i="34"/>
  <c r="G1360" i="34"/>
  <c r="G1359" i="34"/>
  <c r="G1358" i="34"/>
  <c r="G1357" i="34"/>
  <c r="G1356" i="34"/>
  <c r="G1355" i="34"/>
  <c r="G1354" i="34"/>
  <c r="G1353" i="34"/>
  <c r="G1352" i="34"/>
  <c r="G1351" i="34"/>
  <c r="G1350" i="34"/>
  <c r="G1349" i="34"/>
  <c r="G1348" i="34"/>
  <c r="G1347" i="34"/>
  <c r="G1346" i="34"/>
  <c r="G1345" i="34"/>
  <c r="G1344" i="34"/>
  <c r="G1343" i="34"/>
  <c r="G1342" i="34"/>
  <c r="G1341" i="34"/>
  <c r="G1340" i="34"/>
  <c r="G1339" i="34"/>
  <c r="G1338" i="34"/>
  <c r="G1337" i="34"/>
  <c r="G1336" i="34"/>
  <c r="G1335" i="34"/>
  <c r="G1334" i="34"/>
  <c r="G1333" i="34"/>
  <c r="G1332" i="34"/>
  <c r="G1331" i="34"/>
  <c r="G1330" i="34"/>
  <c r="G1329" i="34"/>
  <c r="G1328" i="34"/>
  <c r="G1327" i="34"/>
  <c r="G1326" i="34"/>
  <c r="G1325" i="34"/>
  <c r="G1324" i="34"/>
  <c r="G1323" i="34"/>
  <c r="G1322" i="34"/>
  <c r="G1321" i="34"/>
  <c r="G1320" i="34"/>
  <c r="G1319" i="34"/>
  <c r="G1318" i="34"/>
  <c r="G1317" i="34"/>
  <c r="G1316" i="34"/>
  <c r="G1315" i="34"/>
  <c r="G1314" i="34"/>
  <c r="G1313" i="34"/>
  <c r="G1312" i="34"/>
  <c r="G1311" i="34"/>
  <c r="G1310" i="34"/>
  <c r="G1309" i="34"/>
  <c r="G1308" i="34"/>
  <c r="G1307" i="34"/>
  <c r="G1306" i="34"/>
  <c r="G1305" i="34"/>
  <c r="G1304" i="34"/>
  <c r="G1303" i="34"/>
  <c r="G1302" i="34"/>
  <c r="G1301" i="34"/>
  <c r="G1300" i="34"/>
  <c r="G1299" i="34"/>
  <c r="G1298" i="34"/>
  <c r="G1297" i="34"/>
  <c r="G1296" i="34"/>
  <c r="G1295" i="34"/>
  <c r="G1294" i="34"/>
  <c r="G1293" i="34"/>
  <c r="G1292" i="34"/>
  <c r="G1291" i="34"/>
  <c r="G1290" i="34"/>
  <c r="G1289" i="34"/>
  <c r="G1288" i="34"/>
  <c r="G1287" i="34"/>
  <c r="G1286" i="34"/>
  <c r="G1285" i="34"/>
  <c r="G1284" i="34"/>
  <c r="G1283" i="34"/>
  <c r="G1282" i="34"/>
  <c r="G1281" i="34"/>
  <c r="G1280" i="34"/>
  <c r="G1279" i="34"/>
  <c r="G1278" i="34"/>
  <c r="G1277" i="34"/>
  <c r="G1276" i="34"/>
  <c r="G1275" i="34"/>
  <c r="G1274" i="34"/>
  <c r="G1273" i="34"/>
  <c r="G1272" i="34"/>
  <c r="G1271" i="34"/>
  <c r="G1270" i="34"/>
  <c r="G1269" i="34"/>
  <c r="G1268" i="34"/>
  <c r="G1267" i="34"/>
  <c r="G1266" i="34"/>
  <c r="G1265" i="34"/>
  <c r="G1264" i="34"/>
  <c r="G1263" i="34"/>
  <c r="G1262" i="34"/>
  <c r="G1261" i="34"/>
  <c r="G1260" i="34"/>
  <c r="G1259" i="34"/>
  <c r="G1258" i="34"/>
  <c r="G1257" i="34"/>
  <c r="G1256" i="34"/>
  <c r="G1255" i="34"/>
  <c r="G1254" i="34"/>
  <c r="G1253" i="34"/>
  <c r="G1252" i="34"/>
  <c r="G1251" i="34"/>
  <c r="G1250" i="34"/>
  <c r="G1249" i="34"/>
  <c r="G1248" i="34"/>
  <c r="G1247" i="34"/>
  <c r="G1246" i="34"/>
  <c r="G1245" i="34"/>
  <c r="G1244" i="34"/>
  <c r="G1243" i="34"/>
  <c r="G1242" i="34"/>
  <c r="G1241" i="34"/>
  <c r="G1240" i="34"/>
  <c r="G1239" i="34"/>
  <c r="G1238" i="34"/>
  <c r="G1237" i="34"/>
  <c r="G1236" i="34"/>
  <c r="G1235" i="34"/>
  <c r="G1234" i="34"/>
  <c r="G1233" i="34"/>
  <c r="G1232" i="34"/>
  <c r="G1231" i="34"/>
  <c r="G1230" i="34"/>
  <c r="G1229" i="34"/>
  <c r="G1228" i="34"/>
  <c r="G1227" i="34"/>
  <c r="G1226" i="34"/>
  <c r="G1225" i="34"/>
  <c r="G1224" i="34"/>
  <c r="G1223" i="34"/>
  <c r="G1222" i="34"/>
  <c r="G1221" i="34"/>
  <c r="G1220" i="34"/>
  <c r="G1219" i="34"/>
  <c r="G1218" i="34"/>
  <c r="G1217" i="34"/>
  <c r="G1216" i="34"/>
  <c r="G1215" i="34"/>
  <c r="G1214" i="34"/>
  <c r="G1213" i="34"/>
  <c r="G1212" i="34"/>
  <c r="G1211" i="34"/>
  <c r="G1210" i="34"/>
  <c r="G1209" i="34"/>
  <c r="G1208" i="34"/>
  <c r="G1207" i="34"/>
  <c r="G1206" i="34"/>
  <c r="G1205" i="34"/>
  <c r="G1204" i="34"/>
  <c r="G1203" i="34"/>
  <c r="G1202" i="34"/>
  <c r="G1201" i="34"/>
  <c r="G1200" i="34"/>
  <c r="G1199" i="34"/>
  <c r="G1198" i="34"/>
  <c r="G1197" i="34"/>
  <c r="G1196" i="34"/>
  <c r="G1195" i="34"/>
  <c r="G1194" i="34"/>
  <c r="G1193" i="34"/>
  <c r="G1192" i="34"/>
  <c r="G1191" i="34"/>
  <c r="G1190" i="34"/>
  <c r="G1189" i="34"/>
  <c r="G1188" i="34"/>
  <c r="G1187" i="34"/>
  <c r="G1186" i="34"/>
  <c r="G1185" i="34"/>
  <c r="G1184" i="34"/>
  <c r="G1183" i="34"/>
  <c r="G1182" i="34"/>
  <c r="G1181" i="34"/>
  <c r="G1180" i="34"/>
  <c r="G1179" i="34"/>
  <c r="G1178" i="34"/>
  <c r="G1177" i="34"/>
  <c r="G1176" i="34"/>
  <c r="G1175" i="34"/>
  <c r="G1174" i="34"/>
  <c r="G1173" i="34"/>
  <c r="G1172" i="34"/>
  <c r="G1171" i="34"/>
  <c r="G1170" i="34"/>
  <c r="G1169" i="34"/>
  <c r="G1168" i="34"/>
  <c r="G1167" i="34"/>
  <c r="G1166" i="34"/>
  <c r="G1165" i="34"/>
  <c r="G1164" i="34"/>
  <c r="G1163" i="34"/>
  <c r="G1162" i="34"/>
  <c r="G1161" i="34"/>
  <c r="G1160" i="34"/>
  <c r="G1159" i="34"/>
  <c r="G1158" i="34"/>
  <c r="G1157" i="34"/>
  <c r="G1156" i="34"/>
  <c r="G1155" i="34"/>
  <c r="G1154" i="34"/>
  <c r="G1153" i="34"/>
  <c r="G1152" i="34"/>
  <c r="G1151" i="34"/>
  <c r="G1150" i="34"/>
  <c r="G1149" i="34"/>
  <c r="G1148" i="34"/>
  <c r="G1147" i="34"/>
  <c r="G1146" i="34"/>
  <c r="G1145" i="34"/>
  <c r="G1144" i="34"/>
  <c r="G1143" i="34"/>
  <c r="G1142" i="34"/>
  <c r="G1141" i="34"/>
  <c r="G1140" i="34"/>
  <c r="G1139" i="34"/>
  <c r="G1138" i="34"/>
  <c r="G1137" i="34"/>
  <c r="G1136" i="34"/>
  <c r="G1135" i="34"/>
  <c r="G1134" i="34"/>
  <c r="G1133" i="34"/>
  <c r="G1132" i="34"/>
  <c r="G1131" i="34"/>
  <c r="G1130" i="34"/>
  <c r="G1129" i="34"/>
  <c r="G1128" i="34"/>
  <c r="G1127" i="34"/>
  <c r="G1126" i="34"/>
  <c r="G1125" i="34"/>
  <c r="G1124" i="34"/>
  <c r="G1123" i="34"/>
  <c r="G1122" i="34"/>
  <c r="G1121" i="34"/>
  <c r="G1120" i="34"/>
  <c r="G1119" i="34"/>
  <c r="G1118" i="34"/>
  <c r="G1117" i="34"/>
  <c r="G1116" i="34"/>
  <c r="G1115" i="34"/>
  <c r="G1114" i="34"/>
  <c r="G1113" i="34"/>
  <c r="G1112" i="34"/>
  <c r="G1111" i="34"/>
  <c r="G1110" i="34"/>
  <c r="G1109" i="34"/>
  <c r="G1108" i="34"/>
  <c r="G1107" i="34"/>
  <c r="G1106" i="34"/>
  <c r="G1105" i="34"/>
  <c r="G1104" i="34"/>
  <c r="G1103" i="34"/>
  <c r="G1102" i="34"/>
  <c r="G1101" i="34"/>
  <c r="G1100" i="34"/>
  <c r="G1099" i="34"/>
  <c r="G1098" i="34"/>
  <c r="G1097" i="34"/>
  <c r="G1096" i="34"/>
  <c r="G1095" i="34"/>
  <c r="G1094" i="34"/>
  <c r="G1093" i="34"/>
  <c r="G1092" i="34"/>
  <c r="G1091" i="34"/>
  <c r="G1090" i="34"/>
  <c r="G1089" i="34"/>
  <c r="G1088" i="34"/>
  <c r="G1087" i="34"/>
  <c r="G1086" i="34"/>
  <c r="G1085" i="34"/>
  <c r="G1084" i="34"/>
  <c r="G1083" i="34"/>
  <c r="G1082" i="34"/>
  <c r="G1081" i="34"/>
  <c r="G1080" i="34"/>
  <c r="G1079" i="34"/>
  <c r="G1078" i="34"/>
  <c r="G1077" i="34"/>
  <c r="G1076" i="34"/>
  <c r="G1075" i="34"/>
  <c r="G1074" i="34"/>
  <c r="G1073" i="34"/>
  <c r="G1072" i="34"/>
  <c r="G1071" i="34"/>
  <c r="G1070" i="34"/>
  <c r="G1069" i="34"/>
  <c r="G1068" i="34"/>
  <c r="G1067" i="34"/>
  <c r="G1066" i="34"/>
  <c r="G1065" i="34"/>
  <c r="G1064" i="34"/>
  <c r="G1063" i="34"/>
  <c r="G1062" i="34"/>
  <c r="G1061" i="34"/>
  <c r="G1060" i="34"/>
  <c r="G1059" i="34"/>
  <c r="G1058" i="34"/>
  <c r="G1057" i="34"/>
  <c r="G1056" i="34"/>
  <c r="G1055" i="34"/>
  <c r="G1054" i="34"/>
  <c r="G1053" i="34"/>
  <c r="G1052" i="34"/>
  <c r="G1051" i="34"/>
  <c r="G1050" i="34"/>
  <c r="G1049" i="34"/>
  <c r="G1048" i="34"/>
  <c r="G1047" i="34"/>
  <c r="G1046" i="34"/>
  <c r="G1045" i="34"/>
  <c r="G1044" i="34"/>
  <c r="G1043" i="34"/>
  <c r="G1042" i="34"/>
  <c r="G1041" i="34"/>
  <c r="G1040" i="34"/>
  <c r="G1039" i="34"/>
  <c r="G1038" i="34"/>
  <c r="G1037" i="34"/>
  <c r="G1036" i="34"/>
  <c r="G1035" i="34"/>
  <c r="G1034" i="34"/>
  <c r="G1033" i="34"/>
  <c r="G1032" i="34"/>
  <c r="G1031" i="34"/>
  <c r="G1030" i="34"/>
  <c r="G1029" i="34"/>
  <c r="G1028" i="34"/>
  <c r="G1027" i="34"/>
  <c r="G1026" i="34"/>
  <c r="G1025" i="34"/>
  <c r="G1024" i="34"/>
  <c r="G1023" i="34"/>
  <c r="G1022" i="34"/>
  <c r="G1021" i="34"/>
  <c r="G1020" i="34"/>
  <c r="G1019" i="34"/>
  <c r="G1018" i="34"/>
  <c r="G1017" i="34"/>
  <c r="G1016" i="34"/>
  <c r="G1015" i="34"/>
  <c r="G1014" i="34"/>
  <c r="G1013" i="34"/>
  <c r="G1012" i="34"/>
  <c r="G1011" i="34"/>
  <c r="G1010" i="34"/>
  <c r="G1009" i="34"/>
  <c r="G1008" i="34"/>
  <c r="G1007" i="34"/>
  <c r="G1006" i="34"/>
  <c r="G1005" i="34"/>
  <c r="G1004" i="34"/>
  <c r="G1003" i="34"/>
  <c r="G1002" i="34"/>
  <c r="G1001" i="34"/>
  <c r="G1000" i="34"/>
  <c r="G999" i="34"/>
  <c r="G998" i="34"/>
  <c r="G997" i="34"/>
  <c r="G996" i="34"/>
  <c r="G995" i="34"/>
  <c r="G994" i="34"/>
  <c r="G993" i="34"/>
  <c r="G992" i="34"/>
  <c r="G991" i="34"/>
  <c r="G990" i="34"/>
  <c r="G989" i="34"/>
  <c r="G988" i="34"/>
  <c r="G987" i="34"/>
  <c r="G986" i="34"/>
  <c r="G985" i="34"/>
  <c r="G984" i="34"/>
  <c r="G983" i="34"/>
  <c r="G982" i="34"/>
  <c r="G981" i="34"/>
  <c r="G980" i="34"/>
  <c r="G979" i="34"/>
  <c r="G978" i="34"/>
  <c r="G977" i="34"/>
  <c r="G976" i="34"/>
  <c r="G975" i="34"/>
  <c r="G974" i="34"/>
  <c r="G973" i="34"/>
  <c r="G972" i="34"/>
  <c r="G971" i="34"/>
  <c r="G970" i="34"/>
  <c r="G969" i="34"/>
  <c r="G968" i="34"/>
  <c r="G967" i="34"/>
  <c r="G966" i="34"/>
  <c r="G965" i="34"/>
  <c r="G964" i="34"/>
  <c r="G963" i="34"/>
  <c r="G962" i="34"/>
  <c r="G961" i="34"/>
  <c r="G960" i="34"/>
  <c r="G959" i="34"/>
  <c r="G958" i="34"/>
  <c r="G957" i="34"/>
  <c r="G956" i="34"/>
  <c r="G955" i="34"/>
  <c r="G954" i="34"/>
  <c r="G953" i="34"/>
  <c r="G952" i="34"/>
  <c r="G951" i="34"/>
  <c r="G950" i="34"/>
  <c r="G949" i="34"/>
  <c r="G948" i="34"/>
  <c r="G947" i="34"/>
  <c r="G946" i="34"/>
  <c r="G945" i="34"/>
  <c r="G944" i="34"/>
  <c r="G943" i="34"/>
  <c r="G942" i="34"/>
  <c r="G941" i="34"/>
  <c r="G940" i="34"/>
  <c r="G939" i="34"/>
  <c r="G938" i="34"/>
  <c r="G937" i="34"/>
  <c r="G936" i="34"/>
  <c r="G935" i="34"/>
  <c r="G934" i="34"/>
  <c r="G933" i="34"/>
  <c r="G932" i="34"/>
  <c r="G931" i="34"/>
  <c r="G930" i="34"/>
  <c r="G929" i="34"/>
  <c r="G928" i="34"/>
  <c r="G927" i="34"/>
  <c r="G926" i="34"/>
  <c r="G925" i="34"/>
  <c r="G924" i="34"/>
  <c r="G923" i="34"/>
  <c r="G922" i="34"/>
  <c r="G921" i="34"/>
  <c r="G920" i="34"/>
  <c r="G919" i="34"/>
  <c r="G918" i="34"/>
  <c r="G917" i="34"/>
  <c r="G916" i="34"/>
  <c r="G915" i="34"/>
  <c r="G914" i="34"/>
  <c r="G913" i="34"/>
  <c r="G912" i="34"/>
  <c r="G911" i="34"/>
  <c r="G910" i="34"/>
  <c r="G909" i="34"/>
  <c r="G908" i="34"/>
  <c r="G907" i="34"/>
  <c r="G906" i="34"/>
  <c r="G905" i="34"/>
  <c r="G904" i="34"/>
  <c r="G903" i="34"/>
  <c r="G902" i="34"/>
  <c r="G901" i="34"/>
  <c r="G900" i="34"/>
  <c r="G899" i="34"/>
  <c r="G898" i="34"/>
  <c r="G897" i="34"/>
  <c r="G896" i="34"/>
  <c r="G895" i="34"/>
  <c r="G894" i="34"/>
  <c r="G893" i="34"/>
  <c r="G892" i="34"/>
  <c r="G891" i="34"/>
  <c r="G890" i="34"/>
  <c r="G889" i="34"/>
  <c r="G888" i="34"/>
  <c r="G887" i="34"/>
  <c r="G886" i="34"/>
  <c r="G885" i="34"/>
  <c r="G884" i="34"/>
  <c r="G883" i="34"/>
  <c r="G882" i="34"/>
  <c r="G881" i="34"/>
  <c r="G880" i="34"/>
  <c r="G879" i="34"/>
  <c r="G878" i="34"/>
  <c r="G877" i="34"/>
  <c r="G876" i="34"/>
  <c r="G875" i="34"/>
  <c r="G874" i="34"/>
  <c r="G873" i="34"/>
  <c r="G872" i="34"/>
  <c r="G871" i="34"/>
  <c r="G870" i="34"/>
  <c r="G869" i="34"/>
  <c r="G868" i="34"/>
  <c r="G867" i="34"/>
  <c r="G866" i="34"/>
  <c r="G865" i="34"/>
  <c r="G864" i="34"/>
  <c r="G863" i="34"/>
  <c r="G862" i="34"/>
  <c r="G861" i="34"/>
  <c r="G860" i="34"/>
  <c r="G859" i="34"/>
  <c r="G858" i="34"/>
  <c r="G857" i="34"/>
  <c r="G856" i="34"/>
  <c r="G855" i="34"/>
  <c r="G854" i="34"/>
  <c r="G853" i="34"/>
  <c r="G852" i="34"/>
  <c r="G851" i="34"/>
  <c r="G850" i="34"/>
  <c r="G849" i="34"/>
  <c r="G848" i="34"/>
  <c r="G847" i="34"/>
  <c r="G846" i="34"/>
  <c r="G845" i="34"/>
  <c r="G844" i="34"/>
  <c r="G843" i="34"/>
  <c r="G842" i="34"/>
  <c r="G841" i="34"/>
  <c r="G840" i="34"/>
  <c r="G839" i="34"/>
  <c r="G838" i="34"/>
  <c r="G837" i="34"/>
  <c r="G836" i="34"/>
  <c r="G835" i="34"/>
  <c r="G834" i="34"/>
  <c r="G833" i="34"/>
  <c r="G832" i="34"/>
  <c r="G831" i="34"/>
  <c r="G830" i="34"/>
  <c r="G829" i="34"/>
  <c r="G828" i="34"/>
  <c r="G827" i="34"/>
  <c r="G826" i="34"/>
  <c r="G825" i="34"/>
  <c r="G824" i="34"/>
  <c r="G823" i="34"/>
  <c r="G822" i="34"/>
  <c r="G821" i="34"/>
  <c r="G820" i="34"/>
  <c r="G819" i="34"/>
  <c r="G818" i="34"/>
  <c r="G817" i="34"/>
  <c r="G816" i="34"/>
  <c r="G815" i="34"/>
  <c r="G814" i="34"/>
  <c r="G813" i="34"/>
  <c r="G812" i="34"/>
  <c r="G811" i="34"/>
  <c r="G810" i="34"/>
  <c r="G809" i="34"/>
  <c r="G808" i="34"/>
  <c r="G807" i="34"/>
  <c r="G806" i="34"/>
  <c r="G805" i="34"/>
  <c r="G804" i="34"/>
  <c r="G803" i="34"/>
  <c r="G802" i="34"/>
  <c r="G801" i="34"/>
  <c r="G800" i="34"/>
  <c r="G799" i="34"/>
  <c r="G798" i="34"/>
  <c r="G797" i="34"/>
  <c r="G796" i="34"/>
  <c r="G795" i="34"/>
  <c r="G794" i="34"/>
  <c r="G793" i="34"/>
  <c r="G792" i="34"/>
  <c r="G791" i="34"/>
  <c r="G790" i="34"/>
  <c r="G789" i="34"/>
  <c r="G788" i="34"/>
  <c r="G787" i="34"/>
  <c r="G786" i="34"/>
  <c r="G785" i="34"/>
  <c r="G784" i="34"/>
  <c r="G783" i="34"/>
  <c r="G782" i="34"/>
  <c r="G781" i="34"/>
  <c r="G780" i="34"/>
  <c r="G779" i="34"/>
  <c r="G778" i="34"/>
  <c r="G777" i="34"/>
  <c r="G776" i="34"/>
  <c r="G775" i="34"/>
  <c r="G774" i="34"/>
  <c r="G773" i="34"/>
  <c r="G772" i="34"/>
  <c r="G771" i="34"/>
  <c r="G770" i="34"/>
  <c r="G769" i="34"/>
  <c r="G768" i="34"/>
  <c r="G767" i="34"/>
  <c r="G766" i="34"/>
  <c r="G765" i="34"/>
  <c r="G764" i="34"/>
  <c r="G763" i="34"/>
  <c r="G762" i="34"/>
  <c r="G761" i="34"/>
  <c r="G760" i="34"/>
  <c r="G759" i="34"/>
  <c r="G758" i="34"/>
  <c r="G757" i="34"/>
  <c r="G756" i="34"/>
  <c r="G755" i="34"/>
  <c r="G754" i="34"/>
  <c r="G753" i="34"/>
  <c r="G752" i="34"/>
  <c r="G751" i="34"/>
  <c r="G750" i="34"/>
  <c r="G749" i="34"/>
  <c r="G748" i="34"/>
  <c r="G747" i="34"/>
  <c r="G746" i="34"/>
  <c r="G745" i="34"/>
  <c r="G744" i="34"/>
  <c r="G743" i="34"/>
  <c r="G742" i="34"/>
  <c r="G741" i="34"/>
  <c r="G740" i="34"/>
  <c r="G739" i="34"/>
  <c r="G738" i="34"/>
  <c r="G737" i="34"/>
  <c r="G736" i="34"/>
  <c r="G735" i="34"/>
  <c r="G734" i="34"/>
  <c r="G733" i="34"/>
  <c r="G732" i="34"/>
  <c r="G731" i="34"/>
  <c r="G730" i="34"/>
  <c r="G729" i="34"/>
  <c r="G728" i="34"/>
  <c r="G727" i="34"/>
  <c r="G726" i="34"/>
  <c r="G725" i="34"/>
  <c r="G724" i="34"/>
  <c r="G723" i="34"/>
  <c r="G722" i="34"/>
  <c r="G721" i="34"/>
  <c r="G720" i="34"/>
  <c r="G719" i="34"/>
  <c r="G718" i="34"/>
  <c r="G717" i="34"/>
  <c r="G716" i="34"/>
  <c r="G715" i="34"/>
  <c r="G714" i="34"/>
  <c r="G713" i="34"/>
  <c r="G712" i="34"/>
  <c r="G711" i="34"/>
  <c r="G710" i="34"/>
  <c r="G709" i="34"/>
  <c r="G708" i="34"/>
  <c r="G707" i="34"/>
  <c r="G706" i="34"/>
  <c r="G705" i="34"/>
  <c r="G704" i="34"/>
  <c r="G703" i="34"/>
  <c r="G702" i="34"/>
  <c r="G701" i="34"/>
  <c r="G700" i="34"/>
  <c r="G699" i="34"/>
  <c r="G698" i="34"/>
  <c r="G697" i="34"/>
  <c r="G696" i="34"/>
  <c r="G695" i="34"/>
  <c r="G694" i="34"/>
  <c r="G693" i="34"/>
  <c r="G692" i="34"/>
  <c r="G691" i="34"/>
  <c r="G690" i="34"/>
  <c r="G689" i="34"/>
  <c r="G688" i="34"/>
  <c r="G687" i="34"/>
  <c r="G686" i="34"/>
  <c r="G685" i="34"/>
  <c r="G684" i="34"/>
  <c r="G683" i="34"/>
  <c r="G682" i="34"/>
  <c r="G681" i="34"/>
  <c r="G680" i="34"/>
  <c r="G679" i="34"/>
  <c r="G678" i="34"/>
  <c r="G677" i="34"/>
  <c r="G676" i="34"/>
  <c r="G675" i="34"/>
  <c r="G674" i="34"/>
  <c r="G673" i="34"/>
  <c r="G672" i="34"/>
  <c r="G671" i="34"/>
  <c r="G670" i="34"/>
  <c r="G669" i="34"/>
  <c r="G668" i="34"/>
  <c r="G667" i="34"/>
  <c r="G666" i="34"/>
  <c r="G665" i="34"/>
  <c r="G664" i="34"/>
  <c r="G663" i="34"/>
  <c r="G662" i="34"/>
  <c r="G661" i="34"/>
  <c r="G660" i="34"/>
  <c r="G659" i="34"/>
  <c r="G658" i="34"/>
  <c r="G657" i="34"/>
  <c r="G656" i="34"/>
  <c r="G655" i="34"/>
  <c r="G654" i="34"/>
  <c r="G653" i="34"/>
  <c r="G652" i="34"/>
  <c r="G651" i="34"/>
  <c r="G650" i="34"/>
  <c r="G649" i="34"/>
  <c r="G648" i="34"/>
  <c r="G647" i="34"/>
  <c r="G646" i="34"/>
  <c r="G645" i="34"/>
  <c r="G644" i="34"/>
  <c r="G643" i="34"/>
  <c r="G642" i="34"/>
  <c r="G641" i="34"/>
  <c r="G640" i="34"/>
  <c r="G639" i="34"/>
  <c r="G638" i="34"/>
  <c r="G637" i="34"/>
  <c r="G636" i="34"/>
  <c r="G635" i="34"/>
  <c r="G634" i="34"/>
  <c r="G633" i="34"/>
  <c r="G632" i="34"/>
  <c r="G631" i="34"/>
  <c r="G630" i="34"/>
  <c r="G629" i="34"/>
  <c r="G628" i="34"/>
  <c r="G627" i="34"/>
  <c r="G626" i="34"/>
  <c r="G625" i="34"/>
  <c r="G624" i="34"/>
  <c r="G623" i="34"/>
  <c r="G622" i="34"/>
  <c r="G621" i="34"/>
  <c r="G620" i="34"/>
  <c r="G619" i="34"/>
  <c r="G618" i="34"/>
  <c r="G617" i="34"/>
  <c r="G616" i="34"/>
  <c r="G615" i="34"/>
  <c r="G614" i="34"/>
  <c r="G613" i="34"/>
  <c r="G612" i="34"/>
  <c r="G611" i="34"/>
  <c r="G610" i="34"/>
  <c r="G609" i="34"/>
  <c r="G608" i="34"/>
  <c r="G607" i="34"/>
  <c r="G606" i="34"/>
  <c r="G605" i="34"/>
  <c r="G604" i="34"/>
  <c r="G603" i="34"/>
  <c r="G602" i="34"/>
  <c r="G601" i="34"/>
  <c r="G600" i="34"/>
  <c r="G599" i="34"/>
  <c r="G598" i="34"/>
  <c r="G597" i="34"/>
  <c r="G596" i="34"/>
  <c r="G595" i="34"/>
  <c r="G594" i="34"/>
  <c r="G593" i="34"/>
  <c r="G592" i="34"/>
  <c r="G591" i="34"/>
  <c r="G590" i="34"/>
  <c r="G589" i="34"/>
  <c r="G588" i="34"/>
  <c r="G587" i="34"/>
  <c r="G586" i="34"/>
  <c r="G585" i="34"/>
  <c r="G584" i="34"/>
  <c r="G583" i="34"/>
  <c r="G582" i="34"/>
  <c r="G581" i="34"/>
  <c r="G580" i="34"/>
  <c r="G579" i="34"/>
  <c r="G578" i="34"/>
  <c r="G577" i="34"/>
  <c r="G576" i="34"/>
  <c r="G575" i="34"/>
  <c r="G574" i="34"/>
  <c r="G573" i="34"/>
  <c r="G572" i="34"/>
  <c r="G571" i="34"/>
  <c r="G570" i="34"/>
  <c r="G569" i="34"/>
  <c r="G568" i="34"/>
  <c r="G567" i="34"/>
  <c r="G566" i="34"/>
  <c r="G565" i="34"/>
  <c r="G564" i="34"/>
  <c r="G563" i="34"/>
  <c r="G562" i="34"/>
  <c r="G561" i="34"/>
  <c r="G560" i="34"/>
  <c r="G559" i="34"/>
  <c r="G558" i="34"/>
  <c r="G557" i="34"/>
  <c r="G556" i="34"/>
  <c r="G555" i="34"/>
  <c r="G554" i="34"/>
  <c r="G553" i="34"/>
  <c r="G552" i="34"/>
  <c r="G551" i="34"/>
  <c r="G550" i="34"/>
  <c r="G549" i="34"/>
  <c r="G548" i="34"/>
  <c r="G547" i="34"/>
  <c r="G546" i="34"/>
  <c r="G545" i="34"/>
  <c r="G544" i="34"/>
  <c r="G543" i="34"/>
  <c r="G542" i="34"/>
  <c r="G541" i="34"/>
  <c r="G540" i="34"/>
  <c r="G539" i="34"/>
  <c r="G538" i="34"/>
  <c r="G537" i="34"/>
  <c r="G536" i="34"/>
  <c r="G535" i="34"/>
  <c r="G534" i="34"/>
  <c r="G533" i="34"/>
  <c r="G532" i="34"/>
  <c r="G531" i="34"/>
  <c r="G530" i="34"/>
  <c r="G529" i="34"/>
  <c r="G528" i="34"/>
  <c r="G527" i="34"/>
  <c r="G526" i="34"/>
  <c r="G525" i="34"/>
  <c r="G524" i="34"/>
  <c r="G523" i="34"/>
  <c r="G522" i="34"/>
  <c r="G521" i="34"/>
  <c r="G520" i="34"/>
  <c r="G519" i="34"/>
  <c r="G518" i="34"/>
  <c r="G517" i="34"/>
  <c r="G516" i="34"/>
  <c r="G515" i="34"/>
  <c r="G514" i="34"/>
  <c r="G513" i="34"/>
  <c r="G512" i="34"/>
  <c r="G511" i="34"/>
  <c r="G510" i="34"/>
  <c r="G509" i="34"/>
  <c r="G508" i="34"/>
  <c r="G507" i="34"/>
  <c r="G506" i="34"/>
  <c r="G505" i="34"/>
  <c r="G504" i="34"/>
  <c r="G503" i="34"/>
  <c r="G502" i="34"/>
  <c r="G501" i="34"/>
  <c r="G500" i="34"/>
  <c r="G499" i="34"/>
  <c r="G498" i="34"/>
  <c r="G497" i="34"/>
  <c r="G496" i="34"/>
  <c r="G495" i="34"/>
  <c r="G494" i="34"/>
  <c r="G493" i="34"/>
  <c r="G492" i="34"/>
  <c r="G491" i="34"/>
  <c r="G490" i="34"/>
  <c r="G489" i="34"/>
  <c r="G488" i="34"/>
  <c r="G487" i="34"/>
  <c r="G486" i="34"/>
  <c r="G485" i="34"/>
  <c r="G484" i="34"/>
  <c r="G483" i="34"/>
  <c r="G482" i="34"/>
  <c r="G481" i="34"/>
  <c r="G480" i="34"/>
  <c r="G479" i="34"/>
  <c r="G478" i="34"/>
  <c r="G477" i="34"/>
  <c r="G476" i="34"/>
  <c r="G475" i="34"/>
  <c r="G474" i="34"/>
  <c r="G473" i="34"/>
  <c r="G472" i="34"/>
  <c r="G471" i="34"/>
  <c r="G470" i="34"/>
  <c r="G469" i="34"/>
  <c r="G468" i="34"/>
  <c r="G467" i="34"/>
  <c r="G466" i="34"/>
  <c r="G465" i="34"/>
  <c r="G464" i="34"/>
  <c r="G463" i="34"/>
  <c r="G462" i="34"/>
  <c r="G461" i="34"/>
  <c r="G460" i="34"/>
  <c r="G459" i="34"/>
  <c r="G458" i="34"/>
  <c r="G457" i="34"/>
  <c r="G456" i="34"/>
  <c r="G455" i="34"/>
  <c r="G454" i="34"/>
  <c r="G453" i="34"/>
  <c r="G452" i="34"/>
  <c r="G451" i="34"/>
  <c r="G450" i="34"/>
  <c r="G449" i="34"/>
  <c r="G448" i="34"/>
  <c r="G447" i="34"/>
  <c r="G446" i="34"/>
  <c r="G445" i="34"/>
  <c r="G444" i="34"/>
  <c r="G443" i="34"/>
  <c r="G442" i="34"/>
  <c r="G441" i="34"/>
  <c r="G440" i="34"/>
  <c r="G439" i="34"/>
  <c r="G438" i="34"/>
  <c r="G437" i="34"/>
  <c r="G436" i="34"/>
  <c r="G435" i="34"/>
  <c r="G434" i="34"/>
  <c r="G433" i="34"/>
  <c r="G432" i="34"/>
  <c r="G431" i="34"/>
  <c r="G430" i="34"/>
  <c r="G429" i="34"/>
  <c r="G428" i="34"/>
  <c r="G427" i="34"/>
  <c r="G426" i="34"/>
  <c r="G425" i="34"/>
  <c r="G424" i="34"/>
  <c r="G423" i="34"/>
  <c r="G422" i="34"/>
  <c r="G421" i="34"/>
  <c r="G420" i="34"/>
  <c r="G419" i="34"/>
  <c r="G418" i="34"/>
  <c r="G417" i="34"/>
  <c r="G416" i="34"/>
  <c r="G415" i="34"/>
  <c r="G414" i="34"/>
  <c r="G413" i="34"/>
  <c r="G412" i="34"/>
  <c r="G411" i="34"/>
  <c r="G410" i="34"/>
  <c r="G409" i="34"/>
  <c r="G408" i="34"/>
  <c r="G407" i="34"/>
  <c r="G406" i="34"/>
  <c r="G405" i="34"/>
  <c r="G404" i="34"/>
  <c r="G403" i="34"/>
  <c r="G402" i="34"/>
  <c r="G401" i="34"/>
  <c r="G400" i="34"/>
  <c r="G399" i="34"/>
  <c r="G398" i="34"/>
  <c r="G397" i="34"/>
  <c r="G396" i="34"/>
  <c r="G395" i="34"/>
  <c r="G394" i="34"/>
  <c r="G393" i="34"/>
  <c r="G392" i="34"/>
  <c r="G391" i="34"/>
  <c r="G390" i="34"/>
  <c r="G389" i="34"/>
  <c r="G388" i="34"/>
  <c r="G387" i="34"/>
  <c r="G386" i="34"/>
  <c r="G385" i="34"/>
  <c r="G384" i="34"/>
  <c r="G383" i="34"/>
  <c r="G382" i="34"/>
  <c r="G381" i="34"/>
  <c r="G380" i="34"/>
  <c r="G379" i="34"/>
  <c r="G378" i="34"/>
  <c r="G377" i="34"/>
  <c r="G376" i="34"/>
  <c r="G375" i="34"/>
  <c r="G374" i="34"/>
  <c r="G373" i="34"/>
  <c r="G372" i="34"/>
  <c r="G371" i="34"/>
  <c r="G370" i="34"/>
  <c r="G369" i="34"/>
  <c r="G368" i="34"/>
  <c r="G367" i="34"/>
  <c r="G366" i="34"/>
  <c r="G365" i="34"/>
  <c r="G364" i="34"/>
  <c r="G363" i="34"/>
  <c r="G362" i="34"/>
  <c r="G361" i="34"/>
  <c r="G360" i="34"/>
  <c r="G359" i="34"/>
  <c r="G358" i="34"/>
  <c r="G357" i="34"/>
  <c r="G356" i="34"/>
  <c r="G355" i="34"/>
  <c r="G354" i="34"/>
  <c r="G353" i="34"/>
  <c r="G352" i="34"/>
  <c r="G351" i="34"/>
  <c r="G350" i="34"/>
  <c r="G349" i="34"/>
  <c r="G348" i="34"/>
  <c r="G347" i="34"/>
  <c r="G346" i="34"/>
  <c r="G345" i="34"/>
  <c r="G344" i="34"/>
  <c r="G343" i="34"/>
  <c r="G342" i="34"/>
  <c r="G341" i="34"/>
  <c r="G340" i="34"/>
  <c r="G339" i="34"/>
  <c r="G338" i="34"/>
  <c r="G337" i="34"/>
  <c r="G336" i="34"/>
  <c r="G335" i="34"/>
  <c r="G334" i="34"/>
  <c r="G333" i="34"/>
  <c r="G332" i="34"/>
  <c r="G331" i="34"/>
  <c r="G330" i="34"/>
  <c r="G329" i="34"/>
  <c r="G328" i="34"/>
  <c r="G327" i="34"/>
  <c r="G326" i="34"/>
  <c r="G325" i="34"/>
  <c r="G324" i="34"/>
  <c r="G323" i="34"/>
  <c r="G322" i="34"/>
  <c r="G321" i="34"/>
  <c r="G320" i="34"/>
  <c r="G319" i="34"/>
  <c r="G318" i="34"/>
  <c r="G317" i="34"/>
  <c r="G316" i="34"/>
  <c r="G315" i="34"/>
  <c r="G314" i="34"/>
  <c r="G313" i="34"/>
  <c r="G312" i="34"/>
  <c r="G311" i="34"/>
  <c r="G310" i="34"/>
  <c r="G309" i="34"/>
  <c r="G308" i="34"/>
  <c r="G307" i="34"/>
  <c r="G306" i="34"/>
  <c r="G305" i="34"/>
  <c r="G304" i="34"/>
  <c r="G303" i="34"/>
  <c r="G302" i="34"/>
  <c r="G301" i="34"/>
  <c r="G300" i="34"/>
  <c r="G299" i="34"/>
  <c r="G298" i="34"/>
  <c r="G297" i="34"/>
  <c r="G296" i="34"/>
  <c r="G295" i="34"/>
  <c r="G294" i="34"/>
  <c r="G293" i="34"/>
  <c r="G292" i="34"/>
  <c r="G291" i="34"/>
  <c r="G290" i="34"/>
  <c r="G289" i="34"/>
  <c r="G288" i="34"/>
  <c r="G287" i="34"/>
  <c r="G286" i="34"/>
  <c r="G285" i="34"/>
  <c r="G284" i="34"/>
  <c r="G283" i="34"/>
  <c r="G282" i="34"/>
  <c r="G281" i="34"/>
  <c r="G280" i="34"/>
  <c r="G279" i="34"/>
  <c r="G278" i="34"/>
  <c r="G277" i="34"/>
  <c r="G276" i="34"/>
  <c r="G275" i="34"/>
  <c r="G274" i="34"/>
  <c r="G273" i="34"/>
  <c r="G272" i="34"/>
  <c r="G271" i="34"/>
  <c r="G270" i="34"/>
  <c r="G269" i="34"/>
  <c r="G268" i="34"/>
  <c r="G267" i="34"/>
  <c r="G266" i="34"/>
  <c r="G265" i="34"/>
  <c r="G264" i="34"/>
  <c r="G263" i="34"/>
  <c r="G262" i="34"/>
  <c r="G261" i="34"/>
  <c r="G260" i="34"/>
  <c r="G259" i="34"/>
  <c r="G258" i="34"/>
  <c r="G257" i="34"/>
  <c r="G256" i="34"/>
  <c r="G255" i="34"/>
  <c r="G254" i="34"/>
  <c r="G253" i="34"/>
  <c r="G252" i="34"/>
  <c r="G251" i="34"/>
  <c r="G250" i="34"/>
  <c r="G249" i="34"/>
  <c r="G248" i="34"/>
  <c r="G247" i="34"/>
  <c r="G246" i="34"/>
  <c r="G245" i="34"/>
  <c r="G244" i="34"/>
  <c r="G243" i="34"/>
  <c r="G242" i="34"/>
  <c r="G241" i="34"/>
  <c r="G240" i="34"/>
  <c r="G239" i="34"/>
  <c r="G238" i="34"/>
  <c r="G237" i="34"/>
  <c r="G236" i="34"/>
  <c r="G235" i="34"/>
  <c r="G234" i="34"/>
  <c r="G233" i="34"/>
  <c r="G232" i="34"/>
  <c r="G231" i="34"/>
  <c r="G230" i="34"/>
  <c r="G229" i="34"/>
  <c r="G228" i="34"/>
  <c r="G227" i="34"/>
  <c r="G226" i="34"/>
  <c r="G225" i="34"/>
  <c r="G224" i="34"/>
  <c r="G223" i="34"/>
  <c r="G222" i="34"/>
  <c r="G221" i="34"/>
  <c r="G220" i="34"/>
  <c r="G219" i="34"/>
  <c r="G218" i="34"/>
  <c r="G217" i="34"/>
  <c r="G216" i="34"/>
  <c r="G215" i="34"/>
  <c r="G214" i="34"/>
  <c r="G213" i="34"/>
  <c r="G212" i="34"/>
  <c r="G211" i="34"/>
  <c r="G210" i="34"/>
  <c r="G209" i="34"/>
  <c r="G208" i="34"/>
  <c r="G207" i="34"/>
  <c r="G206" i="34"/>
  <c r="G205" i="34"/>
  <c r="G204" i="34"/>
  <c r="G203" i="34"/>
  <c r="G202" i="34"/>
  <c r="G201" i="34"/>
  <c r="G200" i="34"/>
  <c r="G199" i="34"/>
  <c r="G198" i="34"/>
  <c r="G197" i="34"/>
  <c r="G196" i="34"/>
  <c r="G195" i="34"/>
  <c r="G194" i="34"/>
  <c r="G193" i="34"/>
  <c r="G192" i="34"/>
  <c r="G191" i="34"/>
  <c r="G190" i="34"/>
  <c r="G189" i="34"/>
  <c r="G188" i="34"/>
  <c r="G187" i="34"/>
  <c r="G186" i="34"/>
  <c r="G185" i="34"/>
  <c r="G184" i="34"/>
  <c r="G183" i="34"/>
  <c r="G182" i="34"/>
  <c r="G181" i="34"/>
  <c r="G180" i="34"/>
  <c r="G179" i="34"/>
  <c r="G178" i="34"/>
  <c r="G177" i="34"/>
  <c r="G176" i="34"/>
  <c r="G175" i="34"/>
  <c r="G174" i="34"/>
  <c r="G173" i="34"/>
  <c r="G172" i="34"/>
  <c r="G171" i="34"/>
  <c r="G170" i="34"/>
  <c r="G169" i="34"/>
  <c r="G168" i="34"/>
  <c r="G167" i="34"/>
  <c r="G166" i="34"/>
  <c r="G165" i="34"/>
  <c r="G164" i="34"/>
  <c r="G163" i="34"/>
  <c r="G162" i="34"/>
  <c r="G161" i="34"/>
  <c r="G160" i="34"/>
  <c r="G159" i="34"/>
  <c r="G158" i="34"/>
  <c r="G157" i="34"/>
  <c r="G156" i="34"/>
  <c r="G155" i="34"/>
  <c r="G154" i="34"/>
  <c r="G153" i="34"/>
  <c r="G152" i="34"/>
  <c r="G151" i="34"/>
  <c r="G150" i="34"/>
  <c r="G149" i="34"/>
  <c r="G148" i="34"/>
  <c r="G147" i="34"/>
  <c r="G146" i="34"/>
  <c r="G145" i="34"/>
  <c r="G144" i="34"/>
  <c r="G143" i="34"/>
  <c r="G142" i="34"/>
  <c r="G141" i="34"/>
  <c r="G140" i="34"/>
  <c r="G139" i="34"/>
  <c r="G138" i="34"/>
  <c r="G137" i="34"/>
  <c r="G136" i="34"/>
  <c r="G135" i="34"/>
  <c r="G134" i="34"/>
  <c r="G133" i="34"/>
  <c r="G132" i="34"/>
  <c r="G131" i="34"/>
  <c r="G130" i="34"/>
  <c r="G129" i="34"/>
  <c r="G128" i="34"/>
  <c r="G127" i="34"/>
  <c r="G126" i="34"/>
  <c r="G125" i="34"/>
  <c r="G124" i="34"/>
  <c r="G123" i="34"/>
  <c r="G122" i="34"/>
  <c r="G121" i="34"/>
  <c r="G120" i="34"/>
  <c r="G119" i="34"/>
  <c r="G118" i="34"/>
  <c r="G117" i="34"/>
  <c r="G116" i="34"/>
  <c r="G115" i="34"/>
  <c r="G114" i="34"/>
  <c r="G113" i="34"/>
  <c r="G112" i="34"/>
  <c r="G111" i="34"/>
  <c r="G110" i="34"/>
  <c r="G109" i="34"/>
  <c r="G108" i="34"/>
  <c r="G107" i="34"/>
  <c r="G106" i="34"/>
  <c r="G105" i="34"/>
  <c r="G104" i="34"/>
  <c r="G103" i="34"/>
  <c r="G102" i="34"/>
  <c r="G101" i="34"/>
  <c r="G100" i="34"/>
  <c r="G99" i="34"/>
  <c r="G98" i="34"/>
  <c r="G97" i="34"/>
  <c r="G96" i="34"/>
  <c r="G95" i="34"/>
  <c r="G94" i="34"/>
  <c r="G93" i="34"/>
  <c r="G92" i="34"/>
  <c r="G91" i="34"/>
  <c r="G90" i="34"/>
  <c r="G89" i="34"/>
  <c r="G88" i="34"/>
  <c r="G87" i="34"/>
  <c r="G86" i="34"/>
  <c r="G85" i="34"/>
  <c r="G84" i="34"/>
  <c r="G83" i="34"/>
  <c r="G82" i="34"/>
  <c r="G81" i="34"/>
  <c r="G80" i="34"/>
  <c r="G79" i="34"/>
  <c r="G78" i="34"/>
  <c r="G77" i="34"/>
  <c r="G76" i="34"/>
  <c r="G75" i="34"/>
  <c r="G74" i="34"/>
  <c r="G73" i="34"/>
  <c r="G72" i="34"/>
  <c r="G71" i="34"/>
  <c r="G70" i="34"/>
  <c r="G69" i="34"/>
  <c r="G68" i="34"/>
  <c r="G67" i="34"/>
  <c r="G66" i="34"/>
  <c r="G65" i="34"/>
  <c r="G64" i="34"/>
  <c r="G63" i="34"/>
  <c r="G62" i="34"/>
  <c r="G61" i="34"/>
  <c r="G60" i="34"/>
  <c r="G59" i="34"/>
  <c r="G58" i="34"/>
  <c r="G57" i="34"/>
  <c r="G56" i="34"/>
  <c r="G55" i="34"/>
  <c r="G54" i="34"/>
  <c r="G53" i="34"/>
  <c r="G52" i="34"/>
  <c r="G51" i="34"/>
  <c r="G50" i="34"/>
  <c r="G49" i="34"/>
  <c r="G48" i="34"/>
  <c r="G47" i="34"/>
  <c r="G46" i="34"/>
  <c r="G45" i="34"/>
  <c r="G44" i="34"/>
  <c r="G43" i="34"/>
  <c r="G42" i="34"/>
  <c r="G41" i="34"/>
  <c r="G40" i="34"/>
  <c r="G39" i="34"/>
  <c r="G38" i="34"/>
  <c r="G37" i="34"/>
  <c r="G36" i="34"/>
  <c r="G35" i="34"/>
  <c r="G34" i="34"/>
  <c r="G33" i="34"/>
  <c r="G32" i="34"/>
  <c r="G31" i="34"/>
  <c r="G30" i="34"/>
  <c r="G29" i="34"/>
  <c r="G28" i="34"/>
  <c r="G27" i="34"/>
  <c r="G26" i="34"/>
  <c r="G25" i="34"/>
  <c r="G24" i="34"/>
  <c r="G23" i="34"/>
  <c r="G22" i="34"/>
  <c r="G21" i="34"/>
  <c r="G20" i="34"/>
  <c r="G19" i="34"/>
  <c r="G18" i="34"/>
  <c r="G17" i="34"/>
  <c r="G16" i="34"/>
  <c r="G15" i="34"/>
  <c r="G14" i="34"/>
  <c r="G13" i="34"/>
  <c r="G12" i="34"/>
  <c r="G11" i="34"/>
  <c r="G10" i="34"/>
  <c r="G3000" i="33"/>
  <c r="G2999" i="33"/>
  <c r="G2998" i="33"/>
  <c r="G2997" i="33"/>
  <c r="G2996" i="33"/>
  <c r="G2995" i="33"/>
  <c r="G2994" i="33"/>
  <c r="G2993" i="33"/>
  <c r="G2992" i="33"/>
  <c r="G2991" i="33"/>
  <c r="G2990" i="33"/>
  <c r="G2989" i="33"/>
  <c r="G2988" i="33"/>
  <c r="G2987" i="33"/>
  <c r="G2986" i="33"/>
  <c r="G2985" i="33"/>
  <c r="G2984" i="33"/>
  <c r="G2983" i="33"/>
  <c r="G2982" i="33"/>
  <c r="G2981" i="33"/>
  <c r="G2980" i="33"/>
  <c r="G2979" i="33"/>
  <c r="G2978" i="33"/>
  <c r="G2977" i="33"/>
  <c r="G2976" i="33"/>
  <c r="G2975" i="33"/>
  <c r="G2974" i="33"/>
  <c r="G2973" i="33"/>
  <c r="G2972" i="33"/>
  <c r="G2971" i="33"/>
  <c r="G2970" i="33"/>
  <c r="G2969" i="33"/>
  <c r="G2968" i="33"/>
  <c r="G2967" i="33"/>
  <c r="G2966" i="33"/>
  <c r="G2965" i="33"/>
  <c r="G2964" i="33"/>
  <c r="G2963" i="33"/>
  <c r="G2962" i="33"/>
  <c r="G2961" i="33"/>
  <c r="G2960" i="33"/>
  <c r="G2959" i="33"/>
  <c r="G2958" i="33"/>
  <c r="G2957" i="33"/>
  <c r="G2956" i="33"/>
  <c r="G2955" i="33"/>
  <c r="G2954" i="33"/>
  <c r="G2953" i="33"/>
  <c r="G2952" i="33"/>
  <c r="G2951" i="33"/>
  <c r="G2950" i="33"/>
  <c r="G2949" i="33"/>
  <c r="G2948" i="33"/>
  <c r="G2947" i="33"/>
  <c r="G2946" i="33"/>
  <c r="G2945" i="33"/>
  <c r="G2944" i="33"/>
  <c r="G2943" i="33"/>
  <c r="G2942" i="33"/>
  <c r="G2941" i="33"/>
  <c r="G2940" i="33"/>
  <c r="G2939" i="33"/>
  <c r="G2938" i="33"/>
  <c r="G2937" i="33"/>
  <c r="G2936" i="33"/>
  <c r="G2935" i="33"/>
  <c r="G2934" i="33"/>
  <c r="G2933" i="33"/>
  <c r="G2932" i="33"/>
  <c r="G2931" i="33"/>
  <c r="G2930" i="33"/>
  <c r="G2929" i="33"/>
  <c r="G2928" i="33"/>
  <c r="G2927" i="33"/>
  <c r="G2926" i="33"/>
  <c r="G2925" i="33"/>
  <c r="G2924" i="33"/>
  <c r="G2923" i="33"/>
  <c r="G2922" i="33"/>
  <c r="G2921" i="33"/>
  <c r="G2920" i="33"/>
  <c r="G2919" i="33"/>
  <c r="G2918" i="33"/>
  <c r="G2917" i="33"/>
  <c r="G2916" i="33"/>
  <c r="G2915" i="33"/>
  <c r="G2914" i="33"/>
  <c r="G2913" i="33"/>
  <c r="G2912" i="33"/>
  <c r="G2911" i="33"/>
  <c r="G2910" i="33"/>
  <c r="G2909" i="33"/>
  <c r="G2908" i="33"/>
  <c r="G2907" i="33"/>
  <c r="G2906" i="33"/>
  <c r="G2905" i="33"/>
  <c r="G2904" i="33"/>
  <c r="G2903" i="33"/>
  <c r="G2902" i="33"/>
  <c r="G2901" i="33"/>
  <c r="G2900" i="33"/>
  <c r="G2899" i="33"/>
  <c r="G2898" i="33"/>
  <c r="G2897" i="33"/>
  <c r="G2896" i="33"/>
  <c r="G2895" i="33"/>
  <c r="G2894" i="33"/>
  <c r="G2893" i="33"/>
  <c r="G2892" i="33"/>
  <c r="G2891" i="33"/>
  <c r="G2890" i="33"/>
  <c r="G2889" i="33"/>
  <c r="G2888" i="33"/>
  <c r="G2887" i="33"/>
  <c r="G2886" i="33"/>
  <c r="G2885" i="33"/>
  <c r="G2884" i="33"/>
  <c r="G2883" i="33"/>
  <c r="G2882" i="33"/>
  <c r="G2881" i="33"/>
  <c r="G2880" i="33"/>
  <c r="G2879" i="33"/>
  <c r="G2878" i="33"/>
  <c r="G2877" i="33"/>
  <c r="G2876" i="33"/>
  <c r="G2875" i="33"/>
  <c r="G2874" i="33"/>
  <c r="G2873" i="33"/>
  <c r="G2872" i="33"/>
  <c r="G2871" i="33"/>
  <c r="G2870" i="33"/>
  <c r="G2869" i="33"/>
  <c r="G2868" i="33"/>
  <c r="G2867" i="33"/>
  <c r="G2866" i="33"/>
  <c r="G2865" i="33"/>
  <c r="G2864" i="33"/>
  <c r="G2863" i="33"/>
  <c r="G2862" i="33"/>
  <c r="G2861" i="33"/>
  <c r="G2860" i="33"/>
  <c r="G2859" i="33"/>
  <c r="G2858" i="33"/>
  <c r="G2857" i="33"/>
  <c r="G2856" i="33"/>
  <c r="G2855" i="33"/>
  <c r="G2854" i="33"/>
  <c r="G2853" i="33"/>
  <c r="G2852" i="33"/>
  <c r="G2851" i="33"/>
  <c r="G2850" i="33"/>
  <c r="G2849" i="33"/>
  <c r="G2848" i="33"/>
  <c r="G2847" i="33"/>
  <c r="G2846" i="33"/>
  <c r="G2845" i="33"/>
  <c r="G2844" i="33"/>
  <c r="G2843" i="33"/>
  <c r="G2842" i="33"/>
  <c r="G2841" i="33"/>
  <c r="G2840" i="33"/>
  <c r="G2839" i="33"/>
  <c r="G2838" i="33"/>
  <c r="G2837" i="33"/>
  <c r="G2836" i="33"/>
  <c r="G2835" i="33"/>
  <c r="G2834" i="33"/>
  <c r="G2833" i="33"/>
  <c r="G2832" i="33"/>
  <c r="G2831" i="33"/>
  <c r="G2830" i="33"/>
  <c r="G2829" i="33"/>
  <c r="G2828" i="33"/>
  <c r="G2827" i="33"/>
  <c r="G2826" i="33"/>
  <c r="G2825" i="33"/>
  <c r="G2824" i="33"/>
  <c r="G2823" i="33"/>
  <c r="G2822" i="33"/>
  <c r="G2821" i="33"/>
  <c r="G2820" i="33"/>
  <c r="G2819" i="33"/>
  <c r="G2818" i="33"/>
  <c r="G2817" i="33"/>
  <c r="G2816" i="33"/>
  <c r="G2815" i="33"/>
  <c r="G2814" i="33"/>
  <c r="G2813" i="33"/>
  <c r="G2812" i="33"/>
  <c r="G2811" i="33"/>
  <c r="G2810" i="33"/>
  <c r="G2809" i="33"/>
  <c r="G2808" i="33"/>
  <c r="G2807" i="33"/>
  <c r="G2806" i="33"/>
  <c r="G2805" i="33"/>
  <c r="G2804" i="33"/>
  <c r="G2803" i="33"/>
  <c r="G2802" i="33"/>
  <c r="G2801" i="33"/>
  <c r="G2800" i="33"/>
  <c r="G2799" i="33"/>
  <c r="G2798" i="33"/>
  <c r="G2797" i="33"/>
  <c r="G2796" i="33"/>
  <c r="G2795" i="33"/>
  <c r="G2794" i="33"/>
  <c r="G2793" i="33"/>
  <c r="G2792" i="33"/>
  <c r="G2791" i="33"/>
  <c r="G2790" i="33"/>
  <c r="G2789" i="33"/>
  <c r="G2788" i="33"/>
  <c r="G2787" i="33"/>
  <c r="G2786" i="33"/>
  <c r="G2785" i="33"/>
  <c r="G2784" i="33"/>
  <c r="G2783" i="33"/>
  <c r="G2782" i="33"/>
  <c r="G2781" i="33"/>
  <c r="G2780" i="33"/>
  <c r="G2779" i="33"/>
  <c r="G2778" i="33"/>
  <c r="G2777" i="33"/>
  <c r="G2776" i="33"/>
  <c r="G2775" i="33"/>
  <c r="G2774" i="33"/>
  <c r="G2773" i="33"/>
  <c r="G2772" i="33"/>
  <c r="G2771" i="33"/>
  <c r="G2770" i="33"/>
  <c r="G2769" i="33"/>
  <c r="G2768" i="33"/>
  <c r="G2767" i="33"/>
  <c r="G2766" i="33"/>
  <c r="G2765" i="33"/>
  <c r="G2764" i="33"/>
  <c r="G2763" i="33"/>
  <c r="G2762" i="33"/>
  <c r="G2761" i="33"/>
  <c r="G2760" i="33"/>
  <c r="G2759" i="33"/>
  <c r="G2758" i="33"/>
  <c r="G2757" i="33"/>
  <c r="G2756" i="33"/>
  <c r="G2755" i="33"/>
  <c r="G2754" i="33"/>
  <c r="G2753" i="33"/>
  <c r="G2752" i="33"/>
  <c r="G2751" i="33"/>
  <c r="G2750" i="33"/>
  <c r="G2749" i="33"/>
  <c r="G2748" i="33"/>
  <c r="G2747" i="33"/>
  <c r="G2746" i="33"/>
  <c r="G2745" i="33"/>
  <c r="G2744" i="33"/>
  <c r="G2743" i="33"/>
  <c r="G2742" i="33"/>
  <c r="G2741" i="33"/>
  <c r="G2740" i="33"/>
  <c r="G2739" i="33"/>
  <c r="G2738" i="33"/>
  <c r="G2737" i="33"/>
  <c r="G2736" i="33"/>
  <c r="G2735" i="33"/>
  <c r="G2734" i="33"/>
  <c r="G2733" i="33"/>
  <c r="G2732" i="33"/>
  <c r="G2731" i="33"/>
  <c r="G2730" i="33"/>
  <c r="G2729" i="33"/>
  <c r="G2728" i="33"/>
  <c r="G2727" i="33"/>
  <c r="G2726" i="33"/>
  <c r="G2725" i="33"/>
  <c r="G2724" i="33"/>
  <c r="G2723" i="33"/>
  <c r="G2722" i="33"/>
  <c r="G2721" i="33"/>
  <c r="G2720" i="33"/>
  <c r="G2719" i="33"/>
  <c r="G2718" i="33"/>
  <c r="G2717" i="33"/>
  <c r="G2716" i="33"/>
  <c r="G2715" i="33"/>
  <c r="G2714" i="33"/>
  <c r="G2713" i="33"/>
  <c r="G2712" i="33"/>
  <c r="G2711" i="33"/>
  <c r="G2710" i="33"/>
  <c r="G2709" i="33"/>
  <c r="G2708" i="33"/>
  <c r="G2707" i="33"/>
  <c r="G2706" i="33"/>
  <c r="G2705" i="33"/>
  <c r="G2704" i="33"/>
  <c r="G2703" i="33"/>
  <c r="G2702" i="33"/>
  <c r="G2701" i="33"/>
  <c r="G2700" i="33"/>
  <c r="G2699" i="33"/>
  <c r="G2698" i="33"/>
  <c r="G2697" i="33"/>
  <c r="G2696" i="33"/>
  <c r="G2695" i="33"/>
  <c r="G2694" i="33"/>
  <c r="G2693" i="33"/>
  <c r="G2692" i="33"/>
  <c r="G2691" i="33"/>
  <c r="G2690" i="33"/>
  <c r="G2689" i="33"/>
  <c r="G2688" i="33"/>
  <c r="G2687" i="33"/>
  <c r="G2686" i="33"/>
  <c r="G2685" i="33"/>
  <c r="G2684" i="33"/>
  <c r="G2683" i="33"/>
  <c r="G2682" i="33"/>
  <c r="G2681" i="33"/>
  <c r="G2680" i="33"/>
  <c r="G2679" i="33"/>
  <c r="G2678" i="33"/>
  <c r="G2677" i="33"/>
  <c r="G2676" i="33"/>
  <c r="G2675" i="33"/>
  <c r="G2674" i="33"/>
  <c r="G2673" i="33"/>
  <c r="G2672" i="33"/>
  <c r="G2671" i="33"/>
  <c r="G2670" i="33"/>
  <c r="G2669" i="33"/>
  <c r="G2668" i="33"/>
  <c r="G2667" i="33"/>
  <c r="G2666" i="33"/>
  <c r="G2665" i="33"/>
  <c r="G2664" i="33"/>
  <c r="G2663" i="33"/>
  <c r="G2662" i="33"/>
  <c r="G2661" i="33"/>
  <c r="G2660" i="33"/>
  <c r="G2659" i="33"/>
  <c r="G2658" i="33"/>
  <c r="G2657" i="33"/>
  <c r="G2656" i="33"/>
  <c r="G2655" i="33"/>
  <c r="G2654" i="33"/>
  <c r="G2653" i="33"/>
  <c r="G2652" i="33"/>
  <c r="G2651" i="33"/>
  <c r="G2650" i="33"/>
  <c r="G2649" i="33"/>
  <c r="G2648" i="33"/>
  <c r="G2647" i="33"/>
  <c r="G2646" i="33"/>
  <c r="G2645" i="33"/>
  <c r="G2644" i="33"/>
  <c r="G2643" i="33"/>
  <c r="G2642" i="33"/>
  <c r="G2641" i="33"/>
  <c r="G2640" i="33"/>
  <c r="G2639" i="33"/>
  <c r="G2638" i="33"/>
  <c r="G2637" i="33"/>
  <c r="G2636" i="33"/>
  <c r="G2635" i="33"/>
  <c r="G2634" i="33"/>
  <c r="G2633" i="33"/>
  <c r="G2632" i="33"/>
  <c r="G2631" i="33"/>
  <c r="G2630" i="33"/>
  <c r="G2629" i="33"/>
  <c r="G2628" i="33"/>
  <c r="G2627" i="33"/>
  <c r="G2626" i="33"/>
  <c r="G2625" i="33"/>
  <c r="G2624" i="33"/>
  <c r="G2623" i="33"/>
  <c r="G2622" i="33"/>
  <c r="G2621" i="33"/>
  <c r="G2620" i="33"/>
  <c r="G2619" i="33"/>
  <c r="G2618" i="33"/>
  <c r="G2617" i="33"/>
  <c r="G2616" i="33"/>
  <c r="G2615" i="33"/>
  <c r="G2614" i="33"/>
  <c r="G2613" i="33"/>
  <c r="G2612" i="33"/>
  <c r="G2611" i="33"/>
  <c r="G2610" i="33"/>
  <c r="G2609" i="33"/>
  <c r="G2608" i="33"/>
  <c r="G2607" i="33"/>
  <c r="G2606" i="33"/>
  <c r="G2605" i="33"/>
  <c r="G2604" i="33"/>
  <c r="G2603" i="33"/>
  <c r="G2602" i="33"/>
  <c r="G2601" i="33"/>
  <c r="G2600" i="33"/>
  <c r="G2599" i="33"/>
  <c r="G2598" i="33"/>
  <c r="G2597" i="33"/>
  <c r="G2596" i="33"/>
  <c r="G2595" i="33"/>
  <c r="G2594" i="33"/>
  <c r="G2593" i="33"/>
  <c r="G2592" i="33"/>
  <c r="G2591" i="33"/>
  <c r="G2590" i="33"/>
  <c r="G2589" i="33"/>
  <c r="G2588" i="33"/>
  <c r="G2587" i="33"/>
  <c r="G2586" i="33"/>
  <c r="G2585" i="33"/>
  <c r="G2584" i="33"/>
  <c r="G2583" i="33"/>
  <c r="G2582" i="33"/>
  <c r="G2581" i="33"/>
  <c r="G2580" i="33"/>
  <c r="G2579" i="33"/>
  <c r="G2578" i="33"/>
  <c r="G2577" i="33"/>
  <c r="G2576" i="33"/>
  <c r="G2575" i="33"/>
  <c r="G2574" i="33"/>
  <c r="G2573" i="33"/>
  <c r="G2572" i="33"/>
  <c r="G2571" i="33"/>
  <c r="G2570" i="33"/>
  <c r="G2569" i="33"/>
  <c r="G2568" i="33"/>
  <c r="G2567" i="33"/>
  <c r="G2566" i="33"/>
  <c r="G2565" i="33"/>
  <c r="G2564" i="33"/>
  <c r="G2563" i="33"/>
  <c r="G2562" i="33"/>
  <c r="G2561" i="33"/>
  <c r="G2560" i="33"/>
  <c r="G2559" i="33"/>
  <c r="G2558" i="33"/>
  <c r="G2557" i="33"/>
  <c r="G2556" i="33"/>
  <c r="G2555" i="33"/>
  <c r="G2554" i="33"/>
  <c r="G2553" i="33"/>
  <c r="G2552" i="33"/>
  <c r="G2551" i="33"/>
  <c r="G2550" i="33"/>
  <c r="G2549" i="33"/>
  <c r="G2548" i="33"/>
  <c r="G2547" i="33"/>
  <c r="G2546" i="33"/>
  <c r="G2545" i="33"/>
  <c r="G2544" i="33"/>
  <c r="G2543" i="33"/>
  <c r="G2542" i="33"/>
  <c r="G2541" i="33"/>
  <c r="G2540" i="33"/>
  <c r="G2539" i="33"/>
  <c r="G2538" i="33"/>
  <c r="G2537" i="33"/>
  <c r="G2536" i="33"/>
  <c r="G2535" i="33"/>
  <c r="G2534" i="33"/>
  <c r="G2533" i="33"/>
  <c r="G2532" i="33"/>
  <c r="G2531" i="33"/>
  <c r="G2530" i="33"/>
  <c r="G2529" i="33"/>
  <c r="G2528" i="33"/>
  <c r="G2527" i="33"/>
  <c r="G2526" i="33"/>
  <c r="G2525" i="33"/>
  <c r="G2524" i="33"/>
  <c r="G2523" i="33"/>
  <c r="G2522" i="33"/>
  <c r="G2521" i="33"/>
  <c r="G2520" i="33"/>
  <c r="G2519" i="33"/>
  <c r="G2518" i="33"/>
  <c r="G2517" i="33"/>
  <c r="G2516" i="33"/>
  <c r="G2515" i="33"/>
  <c r="G2514" i="33"/>
  <c r="G2513" i="33"/>
  <c r="G2512" i="33"/>
  <c r="G2511" i="33"/>
  <c r="G2510" i="33"/>
  <c r="G2509" i="33"/>
  <c r="G2508" i="33"/>
  <c r="G2507" i="33"/>
  <c r="G2506" i="33"/>
  <c r="G2505" i="33"/>
  <c r="G2504" i="33"/>
  <c r="G2503" i="33"/>
  <c r="G2502" i="33"/>
  <c r="G2501" i="33"/>
  <c r="G2500" i="33"/>
  <c r="G2499" i="33"/>
  <c r="G2498" i="33"/>
  <c r="G2497" i="33"/>
  <c r="G2496" i="33"/>
  <c r="G2495" i="33"/>
  <c r="G2494" i="33"/>
  <c r="G2493" i="33"/>
  <c r="G2492" i="33"/>
  <c r="G2491" i="33"/>
  <c r="G2490" i="33"/>
  <c r="G2489" i="33"/>
  <c r="G2488" i="33"/>
  <c r="G2487" i="33"/>
  <c r="G2486" i="33"/>
  <c r="G2485" i="33"/>
  <c r="G2484" i="33"/>
  <c r="G2483" i="33"/>
  <c r="G2482" i="33"/>
  <c r="G2481" i="33"/>
  <c r="G2480" i="33"/>
  <c r="G2479" i="33"/>
  <c r="G2478" i="33"/>
  <c r="G2477" i="33"/>
  <c r="G2476" i="33"/>
  <c r="G2475" i="33"/>
  <c r="G2474" i="33"/>
  <c r="G2473" i="33"/>
  <c r="G2472" i="33"/>
  <c r="G2471" i="33"/>
  <c r="G2470" i="33"/>
  <c r="G2469" i="33"/>
  <c r="G2468" i="33"/>
  <c r="G2467" i="33"/>
  <c r="G2466" i="33"/>
  <c r="G2465" i="33"/>
  <c r="G2464" i="33"/>
  <c r="G2463" i="33"/>
  <c r="G2462" i="33"/>
  <c r="G2461" i="33"/>
  <c r="G2460" i="33"/>
  <c r="G2459" i="33"/>
  <c r="G2458" i="33"/>
  <c r="G2457" i="33"/>
  <c r="G2456" i="33"/>
  <c r="G2455" i="33"/>
  <c r="G2454" i="33"/>
  <c r="G2453" i="33"/>
  <c r="G2452" i="33"/>
  <c r="G2451" i="33"/>
  <c r="G2450" i="33"/>
  <c r="G2449" i="33"/>
  <c r="G2448" i="33"/>
  <c r="G2447" i="33"/>
  <c r="G2446" i="33"/>
  <c r="G2445" i="33"/>
  <c r="G2444" i="33"/>
  <c r="G2443" i="33"/>
  <c r="G2442" i="33"/>
  <c r="G2441" i="33"/>
  <c r="G2440" i="33"/>
  <c r="G2439" i="33"/>
  <c r="G2438" i="33"/>
  <c r="G2437" i="33"/>
  <c r="G2436" i="33"/>
  <c r="G2435" i="33"/>
  <c r="G2434" i="33"/>
  <c r="G2433" i="33"/>
  <c r="G2432" i="33"/>
  <c r="G2431" i="33"/>
  <c r="G2430" i="33"/>
  <c r="G2429" i="33"/>
  <c r="G2428" i="33"/>
  <c r="G2427" i="33"/>
  <c r="G2426" i="33"/>
  <c r="G2425" i="33"/>
  <c r="G2424" i="33"/>
  <c r="G2423" i="33"/>
  <c r="G2422" i="33"/>
  <c r="G2421" i="33"/>
  <c r="G2420" i="33"/>
  <c r="G2419" i="33"/>
  <c r="G2418" i="33"/>
  <c r="G2417" i="33"/>
  <c r="G2416" i="33"/>
  <c r="G2415" i="33"/>
  <c r="G2414" i="33"/>
  <c r="G2413" i="33"/>
  <c r="G2412" i="33"/>
  <c r="G2411" i="33"/>
  <c r="G2410" i="33"/>
  <c r="G2409" i="33"/>
  <c r="G2408" i="33"/>
  <c r="G2407" i="33"/>
  <c r="G2406" i="33"/>
  <c r="G2405" i="33"/>
  <c r="G2404" i="33"/>
  <c r="G2403" i="33"/>
  <c r="G2402" i="33"/>
  <c r="G2401" i="33"/>
  <c r="G2400" i="33"/>
  <c r="G2399" i="33"/>
  <c r="G2398" i="33"/>
  <c r="G2397" i="33"/>
  <c r="G2396" i="33"/>
  <c r="G2395" i="33"/>
  <c r="G2394" i="33"/>
  <c r="G2393" i="33"/>
  <c r="G2392" i="33"/>
  <c r="G2391" i="33"/>
  <c r="G2390" i="33"/>
  <c r="G2389" i="33"/>
  <c r="G2388" i="33"/>
  <c r="G2387" i="33"/>
  <c r="G2386" i="33"/>
  <c r="G2385" i="33"/>
  <c r="G2384" i="33"/>
  <c r="G2383" i="33"/>
  <c r="G2382" i="33"/>
  <c r="G2381" i="33"/>
  <c r="G2380" i="33"/>
  <c r="G2379" i="33"/>
  <c r="G2378" i="33"/>
  <c r="G2377" i="33"/>
  <c r="G2376" i="33"/>
  <c r="G2375" i="33"/>
  <c r="G2374" i="33"/>
  <c r="G2373" i="33"/>
  <c r="G2372" i="33"/>
  <c r="G2371" i="33"/>
  <c r="G2370" i="33"/>
  <c r="G2369" i="33"/>
  <c r="G2368" i="33"/>
  <c r="G2367" i="33"/>
  <c r="G2366" i="33"/>
  <c r="G2365" i="33"/>
  <c r="G2364" i="33"/>
  <c r="G2363" i="33"/>
  <c r="G2362" i="33"/>
  <c r="G2361" i="33"/>
  <c r="G2360" i="33"/>
  <c r="G2359" i="33"/>
  <c r="G2358" i="33"/>
  <c r="G2357" i="33"/>
  <c r="G2356" i="33"/>
  <c r="G2355" i="33"/>
  <c r="G2354" i="33"/>
  <c r="G2353" i="33"/>
  <c r="G2352" i="33"/>
  <c r="G2351" i="33"/>
  <c r="G2350" i="33"/>
  <c r="G2349" i="33"/>
  <c r="G2348" i="33"/>
  <c r="G2347" i="33"/>
  <c r="G2346" i="33"/>
  <c r="G2345" i="33"/>
  <c r="G2344" i="33"/>
  <c r="G2343" i="33"/>
  <c r="G2342" i="33"/>
  <c r="G2341" i="33"/>
  <c r="G2340" i="33"/>
  <c r="G2339" i="33"/>
  <c r="G2338" i="33"/>
  <c r="G2337" i="33"/>
  <c r="G2336" i="33"/>
  <c r="G2335" i="33"/>
  <c r="G2334" i="33"/>
  <c r="G2333" i="33"/>
  <c r="G2332" i="33"/>
  <c r="G2331" i="33"/>
  <c r="G2330" i="33"/>
  <c r="G2329" i="33"/>
  <c r="G2328" i="33"/>
  <c r="G2327" i="33"/>
  <c r="G2326" i="33"/>
  <c r="G2325" i="33"/>
  <c r="G2324" i="33"/>
  <c r="G2323" i="33"/>
  <c r="G2322" i="33"/>
  <c r="G2321" i="33"/>
  <c r="G2320" i="33"/>
  <c r="G2319" i="33"/>
  <c r="G2318" i="33"/>
  <c r="G2317" i="33"/>
  <c r="G2316" i="33"/>
  <c r="G2315" i="33"/>
  <c r="G2314" i="33"/>
  <c r="G2313" i="33"/>
  <c r="G2312" i="33"/>
  <c r="G2311" i="33"/>
  <c r="G2310" i="33"/>
  <c r="G2309" i="33"/>
  <c r="G2308" i="33"/>
  <c r="G2307" i="33"/>
  <c r="G2306" i="33"/>
  <c r="G2305" i="33"/>
  <c r="G2304" i="33"/>
  <c r="G2303" i="33"/>
  <c r="G2302" i="33"/>
  <c r="G2301" i="33"/>
  <c r="G2300" i="33"/>
  <c r="G2299" i="33"/>
  <c r="G2298" i="33"/>
  <c r="G2297" i="33"/>
  <c r="G2296" i="33"/>
  <c r="G2295" i="33"/>
  <c r="G2294" i="33"/>
  <c r="G2293" i="33"/>
  <c r="G2292" i="33"/>
  <c r="G2291" i="33"/>
  <c r="G2290" i="33"/>
  <c r="G2289" i="33"/>
  <c r="G2288" i="33"/>
  <c r="G2287" i="33"/>
  <c r="G2286" i="33"/>
  <c r="G2285" i="33"/>
  <c r="G2284" i="33"/>
  <c r="G2283" i="33"/>
  <c r="G2282" i="33"/>
  <c r="G2281" i="33"/>
  <c r="G2280" i="33"/>
  <c r="G2279" i="33"/>
  <c r="G2278" i="33"/>
  <c r="G2277" i="33"/>
  <c r="G2276" i="33"/>
  <c r="G2275" i="33"/>
  <c r="G2274" i="33"/>
  <c r="G2273" i="33"/>
  <c r="G2272" i="33"/>
  <c r="G2271" i="33"/>
  <c r="G2270" i="33"/>
  <c r="G2269" i="33"/>
  <c r="G2268" i="33"/>
  <c r="G2267" i="33"/>
  <c r="G2266" i="33"/>
  <c r="G2265" i="33"/>
  <c r="G2264" i="33"/>
  <c r="G2263" i="33"/>
  <c r="G2262" i="33"/>
  <c r="G2261" i="33"/>
  <c r="G2260" i="33"/>
  <c r="G2259" i="33"/>
  <c r="G2258" i="33"/>
  <c r="G2257" i="33"/>
  <c r="G2256" i="33"/>
  <c r="G2255" i="33"/>
  <c r="G2254" i="33"/>
  <c r="G2253" i="33"/>
  <c r="G2252" i="33"/>
  <c r="G2251" i="33"/>
  <c r="G2250" i="33"/>
  <c r="G2249" i="33"/>
  <c r="G2248" i="33"/>
  <c r="G2247" i="33"/>
  <c r="G2246" i="33"/>
  <c r="G2245" i="33"/>
  <c r="G2244" i="33"/>
  <c r="G2243" i="33"/>
  <c r="G2242" i="33"/>
  <c r="G2241" i="33"/>
  <c r="G2240" i="33"/>
  <c r="G2239" i="33"/>
  <c r="G2238" i="33"/>
  <c r="G2237" i="33"/>
  <c r="G2236" i="33"/>
  <c r="G2235" i="33"/>
  <c r="G2234" i="33"/>
  <c r="G2233" i="33"/>
  <c r="G2232" i="33"/>
  <c r="G2231" i="33"/>
  <c r="G2230" i="33"/>
  <c r="G2229" i="33"/>
  <c r="G2228" i="33"/>
  <c r="G2227" i="33"/>
  <c r="G2226" i="33"/>
  <c r="G2225" i="33"/>
  <c r="G2224" i="33"/>
  <c r="G2223" i="33"/>
  <c r="G2222" i="33"/>
  <c r="G2221" i="33"/>
  <c r="G2220" i="33"/>
  <c r="G2219" i="33"/>
  <c r="G2218" i="33"/>
  <c r="G2217" i="33"/>
  <c r="G2216" i="33"/>
  <c r="G2215" i="33"/>
  <c r="G2214" i="33"/>
  <c r="G2213" i="33"/>
  <c r="G2212" i="33"/>
  <c r="G2211" i="33"/>
  <c r="G2210" i="33"/>
  <c r="G2209" i="33"/>
  <c r="G2208" i="33"/>
  <c r="G2207" i="33"/>
  <c r="G2206" i="33"/>
  <c r="G2205" i="33"/>
  <c r="G2204" i="33"/>
  <c r="G2203" i="33"/>
  <c r="G2202" i="33"/>
  <c r="G2201" i="33"/>
  <c r="G2200" i="33"/>
  <c r="G2199" i="33"/>
  <c r="G2198" i="33"/>
  <c r="G2197" i="33"/>
  <c r="G2196" i="33"/>
  <c r="G2195" i="33"/>
  <c r="G2194" i="33"/>
  <c r="G2193" i="33"/>
  <c r="G2192" i="33"/>
  <c r="G2191" i="33"/>
  <c r="G2190" i="33"/>
  <c r="G2189" i="33"/>
  <c r="G2188" i="33"/>
  <c r="G2187" i="33"/>
  <c r="G2186" i="33"/>
  <c r="G2185" i="33"/>
  <c r="G2184" i="33"/>
  <c r="G2183" i="33"/>
  <c r="G2182" i="33"/>
  <c r="G2181" i="33"/>
  <c r="G2180" i="33"/>
  <c r="G2179" i="33"/>
  <c r="G2178" i="33"/>
  <c r="G2177" i="33"/>
  <c r="G2176" i="33"/>
  <c r="G2175" i="33"/>
  <c r="G2174" i="33"/>
  <c r="G2173" i="33"/>
  <c r="G2172" i="33"/>
  <c r="G2171" i="33"/>
  <c r="G2170" i="33"/>
  <c r="G2169" i="33"/>
  <c r="G2168" i="33"/>
  <c r="G2167" i="33"/>
  <c r="G2166" i="33"/>
  <c r="G2165" i="33"/>
  <c r="G2164" i="33"/>
  <c r="G2163" i="33"/>
  <c r="G2162" i="33"/>
  <c r="G2161" i="33"/>
  <c r="G2160" i="33"/>
  <c r="G2159" i="33"/>
  <c r="G2158" i="33"/>
  <c r="G2157" i="33"/>
  <c r="G2156" i="33"/>
  <c r="G2155" i="33"/>
  <c r="G2154" i="33"/>
  <c r="G2153" i="33"/>
  <c r="G2152" i="33"/>
  <c r="G2151" i="33"/>
  <c r="G2150" i="33"/>
  <c r="G2149" i="33"/>
  <c r="G2148" i="33"/>
  <c r="G2147" i="33"/>
  <c r="G2146" i="33"/>
  <c r="G2145" i="33"/>
  <c r="G2144" i="33"/>
  <c r="G2143" i="33"/>
  <c r="G2142" i="33"/>
  <c r="G2141" i="33"/>
  <c r="G2140" i="33"/>
  <c r="G2139" i="33"/>
  <c r="G2138" i="33"/>
  <c r="G2137" i="33"/>
  <c r="G2136" i="33"/>
  <c r="G2135" i="33"/>
  <c r="G2134" i="33"/>
  <c r="G2133" i="33"/>
  <c r="G2132" i="33"/>
  <c r="G2131" i="33"/>
  <c r="G2130" i="33"/>
  <c r="G2129" i="33"/>
  <c r="G2128" i="33"/>
  <c r="G2127" i="33"/>
  <c r="G2126" i="33"/>
  <c r="G2125" i="33"/>
  <c r="G2124" i="33"/>
  <c r="G2123" i="33"/>
  <c r="G2122" i="33"/>
  <c r="G2121" i="33"/>
  <c r="G2120" i="33"/>
  <c r="G2119" i="33"/>
  <c r="G2118" i="33"/>
  <c r="G2117" i="33"/>
  <c r="G2116" i="33"/>
  <c r="G2115" i="33"/>
  <c r="G2114" i="33"/>
  <c r="G2113" i="33"/>
  <c r="G2112" i="33"/>
  <c r="G2111" i="33"/>
  <c r="G2110" i="33"/>
  <c r="G2109" i="33"/>
  <c r="G2108" i="33"/>
  <c r="G2107" i="33"/>
  <c r="G2106" i="33"/>
  <c r="G2105" i="33"/>
  <c r="G2104" i="33"/>
  <c r="G2103" i="33"/>
  <c r="G2102" i="33"/>
  <c r="G2101" i="33"/>
  <c r="G2100" i="33"/>
  <c r="G2099" i="33"/>
  <c r="G2098" i="33"/>
  <c r="G2097" i="33"/>
  <c r="G2096" i="33"/>
  <c r="G2095" i="33"/>
  <c r="G2094" i="33"/>
  <c r="G2093" i="33"/>
  <c r="G2092" i="33"/>
  <c r="G2091" i="33"/>
  <c r="G2090" i="33"/>
  <c r="G2089" i="33"/>
  <c r="G2088" i="33"/>
  <c r="G2087" i="33"/>
  <c r="G2086" i="33"/>
  <c r="G2085" i="33"/>
  <c r="G2084" i="33"/>
  <c r="G2083" i="33"/>
  <c r="G2082" i="33"/>
  <c r="G2081" i="33"/>
  <c r="G2080" i="33"/>
  <c r="G2079" i="33"/>
  <c r="G2078" i="33"/>
  <c r="G2077" i="33"/>
  <c r="G2076" i="33"/>
  <c r="G2075" i="33"/>
  <c r="G2074" i="33"/>
  <c r="G2073" i="33"/>
  <c r="G2072" i="33"/>
  <c r="G2071" i="33"/>
  <c r="G2070" i="33"/>
  <c r="G2069" i="33"/>
  <c r="G2068" i="33"/>
  <c r="G2067" i="33"/>
  <c r="G2066" i="33"/>
  <c r="G2065" i="33"/>
  <c r="G2064" i="33"/>
  <c r="G2063" i="33"/>
  <c r="G2062" i="33"/>
  <c r="G2061" i="33"/>
  <c r="G2060" i="33"/>
  <c r="G2059" i="33"/>
  <c r="G2058" i="33"/>
  <c r="G2057" i="33"/>
  <c r="G2056" i="33"/>
  <c r="G2055" i="33"/>
  <c r="G2054" i="33"/>
  <c r="G2053" i="33"/>
  <c r="G2052" i="33"/>
  <c r="G2051" i="33"/>
  <c r="G2050" i="33"/>
  <c r="G2049" i="33"/>
  <c r="G2048" i="33"/>
  <c r="G2047" i="33"/>
  <c r="G2046" i="33"/>
  <c r="G2045" i="33"/>
  <c r="G2044" i="33"/>
  <c r="G2043" i="33"/>
  <c r="G2042" i="33"/>
  <c r="G2041" i="33"/>
  <c r="G2040" i="33"/>
  <c r="G2039" i="33"/>
  <c r="G2038" i="33"/>
  <c r="G2037" i="33"/>
  <c r="G2036" i="33"/>
  <c r="G2035" i="33"/>
  <c r="G2034" i="33"/>
  <c r="G2033" i="33"/>
  <c r="G2032" i="33"/>
  <c r="G2031" i="33"/>
  <c r="G2030" i="33"/>
  <c r="G2029" i="33"/>
  <c r="G2028" i="33"/>
  <c r="G2027" i="33"/>
  <c r="G2026" i="33"/>
  <c r="G2025" i="33"/>
  <c r="G2024" i="33"/>
  <c r="G2023" i="33"/>
  <c r="G2022" i="33"/>
  <c r="G2021" i="33"/>
  <c r="G2020" i="33"/>
  <c r="G2019" i="33"/>
  <c r="G2018" i="33"/>
  <c r="G2017" i="33"/>
  <c r="G2016" i="33"/>
  <c r="G2015" i="33"/>
  <c r="G2014" i="33"/>
  <c r="G2013" i="33"/>
  <c r="G2012" i="33"/>
  <c r="G2011" i="33"/>
  <c r="G2010" i="33"/>
  <c r="G2009" i="33"/>
  <c r="G2008" i="33"/>
  <c r="G2007" i="33"/>
  <c r="G2006" i="33"/>
  <c r="G2005" i="33"/>
  <c r="G2004" i="33"/>
  <c r="G2003" i="33"/>
  <c r="G2002" i="33"/>
  <c r="G2001" i="33"/>
  <c r="G2000" i="33"/>
  <c r="G1999" i="33"/>
  <c r="G1998" i="33"/>
  <c r="G1997" i="33"/>
  <c r="G1996" i="33"/>
  <c r="G1995" i="33"/>
  <c r="G1994" i="33"/>
  <c r="G1993" i="33"/>
  <c r="G1992" i="33"/>
  <c r="G1991" i="33"/>
  <c r="G1990" i="33"/>
  <c r="G1989" i="33"/>
  <c r="G1988" i="33"/>
  <c r="G1987" i="33"/>
  <c r="G1986" i="33"/>
  <c r="G1985" i="33"/>
  <c r="G1984" i="33"/>
  <c r="G1983" i="33"/>
  <c r="G1982" i="33"/>
  <c r="G1981" i="33"/>
  <c r="G1980" i="33"/>
  <c r="G1979" i="33"/>
  <c r="G1978" i="33"/>
  <c r="G1977" i="33"/>
  <c r="G1976" i="33"/>
  <c r="G1975" i="33"/>
  <c r="G1974" i="33"/>
  <c r="G1973" i="33"/>
  <c r="G1972" i="33"/>
  <c r="G1971" i="33"/>
  <c r="G1970" i="33"/>
  <c r="G1969" i="33"/>
  <c r="G1968" i="33"/>
  <c r="G1967" i="33"/>
  <c r="G1966" i="33"/>
  <c r="G1965" i="33"/>
  <c r="G1964" i="33"/>
  <c r="G1963" i="33"/>
  <c r="G1962" i="33"/>
  <c r="G1961" i="33"/>
  <c r="G1960" i="33"/>
  <c r="G1959" i="33"/>
  <c r="G1958" i="33"/>
  <c r="G1957" i="33"/>
  <c r="G1956" i="33"/>
  <c r="G1955" i="33"/>
  <c r="G1954" i="33"/>
  <c r="G1953" i="33"/>
  <c r="G1952" i="33"/>
  <c r="G1951" i="33"/>
  <c r="G1950" i="33"/>
  <c r="G1949" i="33"/>
  <c r="G1948" i="33"/>
  <c r="G1947" i="33"/>
  <c r="G1946" i="33"/>
  <c r="G1945" i="33"/>
  <c r="G1944" i="33"/>
  <c r="G1943" i="33"/>
  <c r="G1942" i="33"/>
  <c r="G1941" i="33"/>
  <c r="G1940" i="33"/>
  <c r="G1939" i="33"/>
  <c r="G1938" i="33"/>
  <c r="G1937" i="33"/>
  <c r="G1936" i="33"/>
  <c r="G1935" i="33"/>
  <c r="G1934" i="33"/>
  <c r="G1933" i="33"/>
  <c r="G1932" i="33"/>
  <c r="G1931" i="33"/>
  <c r="G1930" i="33"/>
  <c r="G1929" i="33"/>
  <c r="G1928" i="33"/>
  <c r="G1927" i="33"/>
  <c r="G1926" i="33"/>
  <c r="G1925" i="33"/>
  <c r="G1924" i="33"/>
  <c r="G1923" i="33"/>
  <c r="G1922" i="33"/>
  <c r="G1921" i="33"/>
  <c r="G1920" i="33"/>
  <c r="G1919" i="33"/>
  <c r="G1918" i="33"/>
  <c r="G1917" i="33"/>
  <c r="G1916" i="33"/>
  <c r="G1915" i="33"/>
  <c r="G1914" i="33"/>
  <c r="G1913" i="33"/>
  <c r="G1912" i="33"/>
  <c r="G1911" i="33"/>
  <c r="G1910" i="33"/>
  <c r="G1909" i="33"/>
  <c r="G1908" i="33"/>
  <c r="G1907" i="33"/>
  <c r="G1906" i="33"/>
  <c r="G1905" i="33"/>
  <c r="G1904" i="33"/>
  <c r="G1903" i="33"/>
  <c r="G1902" i="33"/>
  <c r="G1901" i="33"/>
  <c r="G1900" i="33"/>
  <c r="G1899" i="33"/>
  <c r="G1898" i="33"/>
  <c r="G1897" i="33"/>
  <c r="G1896" i="33"/>
  <c r="G1895" i="33"/>
  <c r="G1894" i="33"/>
  <c r="G1893" i="33"/>
  <c r="G1892" i="33"/>
  <c r="G1891" i="33"/>
  <c r="G1890" i="33"/>
  <c r="G1889" i="33"/>
  <c r="G1888" i="33"/>
  <c r="G1887" i="33"/>
  <c r="G1886" i="33"/>
  <c r="G1885" i="33"/>
  <c r="G1884" i="33"/>
  <c r="G1883" i="33"/>
  <c r="G1882" i="33"/>
  <c r="G1881" i="33"/>
  <c r="G1880" i="33"/>
  <c r="G1879" i="33"/>
  <c r="G1878" i="33"/>
  <c r="G1877" i="33"/>
  <c r="G1876" i="33"/>
  <c r="G1875" i="33"/>
  <c r="G1874" i="33"/>
  <c r="G1873" i="33"/>
  <c r="G1872" i="33"/>
  <c r="G1871" i="33"/>
  <c r="G1870" i="33"/>
  <c r="G1869" i="33"/>
  <c r="G1868" i="33"/>
  <c r="G1867" i="33"/>
  <c r="G1866" i="33"/>
  <c r="G1865" i="33"/>
  <c r="G1864" i="33"/>
  <c r="G1863" i="33"/>
  <c r="G1862" i="33"/>
  <c r="G1861" i="33"/>
  <c r="G1860" i="33"/>
  <c r="G1859" i="33"/>
  <c r="G1858" i="33"/>
  <c r="G1857" i="33"/>
  <c r="G1856" i="33"/>
  <c r="G1855" i="33"/>
  <c r="G1854" i="33"/>
  <c r="G1853" i="33"/>
  <c r="G1852" i="33"/>
  <c r="G1851" i="33"/>
  <c r="G1850" i="33"/>
  <c r="G1849" i="33"/>
  <c r="G1848" i="33"/>
  <c r="G1847" i="33"/>
  <c r="G1846" i="33"/>
  <c r="G1845" i="33"/>
  <c r="G1844" i="33"/>
  <c r="G1843" i="33"/>
  <c r="G1842" i="33"/>
  <c r="G1841" i="33"/>
  <c r="G1840" i="33"/>
  <c r="G1839" i="33"/>
  <c r="G1838" i="33"/>
  <c r="G1837" i="33"/>
  <c r="G1836" i="33"/>
  <c r="G1835" i="33"/>
  <c r="G1834" i="33"/>
  <c r="G1833" i="33"/>
  <c r="G1832" i="33"/>
  <c r="G1831" i="33"/>
  <c r="G1830" i="33"/>
  <c r="G1829" i="33"/>
  <c r="G1828" i="33"/>
  <c r="G1827" i="33"/>
  <c r="G1826" i="33"/>
  <c r="G1825" i="33"/>
  <c r="G1824" i="33"/>
  <c r="G1823" i="33"/>
  <c r="G1822" i="33"/>
  <c r="G1821" i="33"/>
  <c r="G1820" i="33"/>
  <c r="G1819" i="33"/>
  <c r="G1818" i="33"/>
  <c r="G1817" i="33"/>
  <c r="G1816" i="33"/>
  <c r="G1815" i="33"/>
  <c r="G1814" i="33"/>
  <c r="G1813" i="33"/>
  <c r="G1812" i="33"/>
  <c r="G1811" i="33"/>
  <c r="G1810" i="33"/>
  <c r="G1809" i="33"/>
  <c r="G1808" i="33"/>
  <c r="G1807" i="33"/>
  <c r="G1806" i="33"/>
  <c r="G1805" i="33"/>
  <c r="G1804" i="33"/>
  <c r="G1803" i="33"/>
  <c r="G1802" i="33"/>
  <c r="G1801" i="33"/>
  <c r="G1800" i="33"/>
  <c r="G1799" i="33"/>
  <c r="G1798" i="33"/>
  <c r="G1797" i="33"/>
  <c r="G1796" i="33"/>
  <c r="G1795" i="33"/>
  <c r="G1794" i="33"/>
  <c r="G1793" i="33"/>
  <c r="G1792" i="33"/>
  <c r="G1791" i="33"/>
  <c r="G1790" i="33"/>
  <c r="G1789" i="33"/>
  <c r="G1788" i="33"/>
  <c r="G1787" i="33"/>
  <c r="G1786" i="33"/>
  <c r="G1785" i="33"/>
  <c r="G1784" i="33"/>
  <c r="G1783" i="33"/>
  <c r="G1782" i="33"/>
  <c r="G1781" i="33"/>
  <c r="G1780" i="33"/>
  <c r="G1779" i="33"/>
  <c r="G1778" i="33"/>
  <c r="G1777" i="33"/>
  <c r="G1776" i="33"/>
  <c r="G1775" i="33"/>
  <c r="G1774" i="33"/>
  <c r="G1773" i="33"/>
  <c r="G1772" i="33"/>
  <c r="G1771" i="33"/>
  <c r="G1770" i="33"/>
  <c r="G1769" i="33"/>
  <c r="G1768" i="33"/>
  <c r="G1767" i="33"/>
  <c r="G1766" i="33"/>
  <c r="G1765" i="33"/>
  <c r="G1764" i="33"/>
  <c r="G1763" i="33"/>
  <c r="G1762" i="33"/>
  <c r="G1761" i="33"/>
  <c r="G1760" i="33"/>
  <c r="G1759" i="33"/>
  <c r="G1758" i="33"/>
  <c r="G1757" i="33"/>
  <c r="G1756" i="33"/>
  <c r="G1755" i="33"/>
  <c r="G1754" i="33"/>
  <c r="G1753" i="33"/>
  <c r="G1752" i="33"/>
  <c r="G1751" i="33"/>
  <c r="G1750" i="33"/>
  <c r="G1749" i="33"/>
  <c r="G1748" i="33"/>
  <c r="G1747" i="33"/>
  <c r="G1746" i="33"/>
  <c r="G1745" i="33"/>
  <c r="G1744" i="33"/>
  <c r="G1743" i="33"/>
  <c r="G1742" i="33"/>
  <c r="G1741" i="33"/>
  <c r="G1740" i="33"/>
  <c r="G1739" i="33"/>
  <c r="G1738" i="33"/>
  <c r="G1737" i="33"/>
  <c r="G1736" i="33"/>
  <c r="G1735" i="33"/>
  <c r="G1734" i="33"/>
  <c r="G1733" i="33"/>
  <c r="G1732" i="33"/>
  <c r="G1731" i="33"/>
  <c r="G1730" i="33"/>
  <c r="G1729" i="33"/>
  <c r="G1728" i="33"/>
  <c r="G1727" i="33"/>
  <c r="G1726" i="33"/>
  <c r="G1725" i="33"/>
  <c r="G1724" i="33"/>
  <c r="G1723" i="33"/>
  <c r="G1722" i="33"/>
  <c r="G1721" i="33"/>
  <c r="G1720" i="33"/>
  <c r="G1719" i="33"/>
  <c r="G1718" i="33"/>
  <c r="G1717" i="33"/>
  <c r="G1716" i="33"/>
  <c r="G1715" i="33"/>
  <c r="G1714" i="33"/>
  <c r="G1713" i="33"/>
  <c r="G1712" i="33"/>
  <c r="G1711" i="33"/>
  <c r="G1710" i="33"/>
  <c r="G1709" i="33"/>
  <c r="G1708" i="33"/>
  <c r="G1707" i="33"/>
  <c r="G1706" i="33"/>
  <c r="G1705" i="33"/>
  <c r="G1704" i="33"/>
  <c r="G1703" i="33"/>
  <c r="G1702" i="33"/>
  <c r="G1701" i="33"/>
  <c r="G1700" i="33"/>
  <c r="G1699" i="33"/>
  <c r="G1698" i="33"/>
  <c r="G1697" i="33"/>
  <c r="G1696" i="33"/>
  <c r="G1695" i="33"/>
  <c r="G1694" i="33"/>
  <c r="G1693" i="33"/>
  <c r="G1692" i="33"/>
  <c r="G1691" i="33"/>
  <c r="G1690" i="33"/>
  <c r="G1689" i="33"/>
  <c r="G1688" i="33"/>
  <c r="G1687" i="33"/>
  <c r="G1686" i="33"/>
  <c r="G1685" i="33"/>
  <c r="G1684" i="33"/>
  <c r="G1683" i="33"/>
  <c r="G1682" i="33"/>
  <c r="G1681" i="33"/>
  <c r="G1680" i="33"/>
  <c r="G1679" i="33"/>
  <c r="G1678" i="33"/>
  <c r="G1677" i="33"/>
  <c r="G1676" i="33"/>
  <c r="G1675" i="33"/>
  <c r="G1674" i="33"/>
  <c r="G1673" i="33"/>
  <c r="G1672" i="33"/>
  <c r="G1671" i="33"/>
  <c r="G1670" i="33"/>
  <c r="G1669" i="33"/>
  <c r="G1668" i="33"/>
  <c r="G1667" i="33"/>
  <c r="G1666" i="33"/>
  <c r="G1665" i="33"/>
  <c r="G1664" i="33"/>
  <c r="G1663" i="33"/>
  <c r="G1662" i="33"/>
  <c r="G1661" i="33"/>
  <c r="G1660" i="33"/>
  <c r="G1659" i="33"/>
  <c r="G1658" i="33"/>
  <c r="G1657" i="33"/>
  <c r="G1656" i="33"/>
  <c r="G1655" i="33"/>
  <c r="G1654" i="33"/>
  <c r="G1653" i="33"/>
  <c r="G1652" i="33"/>
  <c r="G1651" i="33"/>
  <c r="G1650" i="33"/>
  <c r="G1649" i="33"/>
  <c r="G1648" i="33"/>
  <c r="G1647" i="33"/>
  <c r="G1646" i="33"/>
  <c r="G1645" i="33"/>
  <c r="G1644" i="33"/>
  <c r="G1643" i="33"/>
  <c r="G1642" i="33"/>
  <c r="G1641" i="33"/>
  <c r="G1640" i="33"/>
  <c r="G1639" i="33"/>
  <c r="G1638" i="33"/>
  <c r="G1637" i="33"/>
  <c r="G1636" i="33"/>
  <c r="G1635" i="33"/>
  <c r="G1634" i="33"/>
  <c r="G1633" i="33"/>
  <c r="G1632" i="33"/>
  <c r="G1631" i="33"/>
  <c r="G1630" i="33"/>
  <c r="G1629" i="33"/>
  <c r="G1628" i="33"/>
  <c r="G1627" i="33"/>
  <c r="G1626" i="33"/>
  <c r="G1625" i="33"/>
  <c r="G1624" i="33"/>
  <c r="G1623" i="33"/>
  <c r="G1622" i="33"/>
  <c r="G1621" i="33"/>
  <c r="G1620" i="33"/>
  <c r="G1619" i="33"/>
  <c r="G1618" i="33"/>
  <c r="G1617" i="33"/>
  <c r="G1616" i="33"/>
  <c r="G1615" i="33"/>
  <c r="G1614" i="33"/>
  <c r="G1613" i="33"/>
  <c r="G1612" i="33"/>
  <c r="G1611" i="33"/>
  <c r="G1610" i="33"/>
  <c r="G1609" i="33"/>
  <c r="G1608" i="33"/>
  <c r="G1607" i="33"/>
  <c r="G1606" i="33"/>
  <c r="G1605" i="33"/>
  <c r="G1604" i="33"/>
  <c r="G1603" i="33"/>
  <c r="G1602" i="33"/>
  <c r="G1601" i="33"/>
  <c r="G1600" i="33"/>
  <c r="G1599" i="33"/>
  <c r="G1598" i="33"/>
  <c r="G1597" i="33"/>
  <c r="G1596" i="33"/>
  <c r="G1595" i="33"/>
  <c r="G1594" i="33"/>
  <c r="G1593" i="33"/>
  <c r="G1592" i="33"/>
  <c r="G1591" i="33"/>
  <c r="G1590" i="33"/>
  <c r="G1589" i="33"/>
  <c r="G1588" i="33"/>
  <c r="G1587" i="33"/>
  <c r="G1586" i="33"/>
  <c r="G1585" i="33"/>
  <c r="G1584" i="33"/>
  <c r="G1583" i="33"/>
  <c r="G1582" i="33"/>
  <c r="G1581" i="33"/>
  <c r="G1580" i="33"/>
  <c r="G1579" i="33"/>
  <c r="G1578" i="33"/>
  <c r="G1577" i="33"/>
  <c r="G1576" i="33"/>
  <c r="G1575" i="33"/>
  <c r="G1574" i="33"/>
  <c r="G1573" i="33"/>
  <c r="G1572" i="33"/>
  <c r="G1571" i="33"/>
  <c r="G1570" i="33"/>
  <c r="G1569" i="33"/>
  <c r="G1568" i="33"/>
  <c r="G1567" i="33"/>
  <c r="G1566" i="33"/>
  <c r="G1565" i="33"/>
  <c r="G1564" i="33"/>
  <c r="G1563" i="33"/>
  <c r="G1562" i="33"/>
  <c r="G1561" i="33"/>
  <c r="G1560" i="33"/>
  <c r="G1559" i="33"/>
  <c r="G1558" i="33"/>
  <c r="G1557" i="33"/>
  <c r="G1556" i="33"/>
  <c r="G1555" i="33"/>
  <c r="G1554" i="33"/>
  <c r="G1553" i="33"/>
  <c r="G1552" i="33"/>
  <c r="G1551" i="33"/>
  <c r="G1550" i="33"/>
  <c r="G1549" i="33"/>
  <c r="G1548" i="33"/>
  <c r="G1547" i="33"/>
  <c r="G1546" i="33"/>
  <c r="G1545" i="33"/>
  <c r="G1544" i="33"/>
  <c r="G1543" i="33"/>
  <c r="G1542" i="33"/>
  <c r="G1541" i="33"/>
  <c r="G1540" i="33"/>
  <c r="G1539" i="33"/>
  <c r="G1538" i="33"/>
  <c r="G1537" i="33"/>
  <c r="G1536" i="33"/>
  <c r="G1535" i="33"/>
  <c r="G1534" i="33"/>
  <c r="G1533" i="33"/>
  <c r="G1532" i="33"/>
  <c r="G1531" i="33"/>
  <c r="G1530" i="33"/>
  <c r="G1529" i="33"/>
  <c r="G1528" i="33"/>
  <c r="G1527" i="33"/>
  <c r="G1526" i="33"/>
  <c r="G1525" i="33"/>
  <c r="G1524" i="33"/>
  <c r="G1523" i="33"/>
  <c r="G1522" i="33"/>
  <c r="G1521" i="33"/>
  <c r="G1520" i="33"/>
  <c r="G1519" i="33"/>
  <c r="G1518" i="33"/>
  <c r="G1517" i="33"/>
  <c r="G1516" i="33"/>
  <c r="G1515" i="33"/>
  <c r="G1514" i="33"/>
  <c r="G1513" i="33"/>
  <c r="G1512" i="33"/>
  <c r="G1511" i="33"/>
  <c r="G1510" i="33"/>
  <c r="G1509" i="33"/>
  <c r="G1508" i="33"/>
  <c r="G1507" i="33"/>
  <c r="G1506" i="33"/>
  <c r="G1505" i="33"/>
  <c r="G1504" i="33"/>
  <c r="G1503" i="33"/>
  <c r="G1502" i="33"/>
  <c r="G1501" i="33"/>
  <c r="G1500" i="33"/>
  <c r="G1499" i="33"/>
  <c r="G1498" i="33"/>
  <c r="G1497" i="33"/>
  <c r="G1496" i="33"/>
  <c r="G1495" i="33"/>
  <c r="G1494" i="33"/>
  <c r="G1493" i="33"/>
  <c r="G1492" i="33"/>
  <c r="G1491" i="33"/>
  <c r="G1490" i="33"/>
  <c r="G1489" i="33"/>
  <c r="G1488" i="33"/>
  <c r="G1487" i="33"/>
  <c r="G1486" i="33"/>
  <c r="G1485" i="33"/>
  <c r="G1484" i="33"/>
  <c r="G1483" i="33"/>
  <c r="G1482" i="33"/>
  <c r="G1481" i="33"/>
  <c r="G1480" i="33"/>
  <c r="G1479" i="33"/>
  <c r="G1478" i="33"/>
  <c r="G1477" i="33"/>
  <c r="G1476" i="33"/>
  <c r="G1475" i="33"/>
  <c r="G1474" i="33"/>
  <c r="G1473" i="33"/>
  <c r="G1472" i="33"/>
  <c r="G1471" i="33"/>
  <c r="G1470" i="33"/>
  <c r="G1469" i="33"/>
  <c r="G1468" i="33"/>
  <c r="G1467" i="33"/>
  <c r="G1466" i="33"/>
  <c r="G1465" i="33"/>
  <c r="G1464" i="33"/>
  <c r="G1463" i="33"/>
  <c r="G1462" i="33"/>
  <c r="G1461" i="33"/>
  <c r="G1460" i="33"/>
  <c r="G1459" i="33"/>
  <c r="G1458" i="33"/>
  <c r="G1457" i="33"/>
  <c r="G1456" i="33"/>
  <c r="G1455" i="33"/>
  <c r="G1454" i="33"/>
  <c r="G1453" i="33"/>
  <c r="G1452" i="33"/>
  <c r="G1451" i="33"/>
  <c r="G1450" i="33"/>
  <c r="G1449" i="33"/>
  <c r="G1448" i="33"/>
  <c r="G1447" i="33"/>
  <c r="G1446" i="33"/>
  <c r="G1445" i="33"/>
  <c r="G1444" i="33"/>
  <c r="G1443" i="33"/>
  <c r="G1442" i="33"/>
  <c r="G1441" i="33"/>
  <c r="G1440" i="33"/>
  <c r="G1439" i="33"/>
  <c r="G1438" i="33"/>
  <c r="G1437" i="33"/>
  <c r="G1436" i="33"/>
  <c r="G1435" i="33"/>
  <c r="G1434" i="33"/>
  <c r="G1433" i="33"/>
  <c r="G1432" i="33"/>
  <c r="G1431" i="33"/>
  <c r="G1430" i="33"/>
  <c r="G1429" i="33"/>
  <c r="G1428" i="33"/>
  <c r="G1427" i="33"/>
  <c r="G1426" i="33"/>
  <c r="G1425" i="33"/>
  <c r="G1424" i="33"/>
  <c r="G1423" i="33"/>
  <c r="G1422" i="33"/>
  <c r="G1421" i="33"/>
  <c r="G1420" i="33"/>
  <c r="G1419" i="33"/>
  <c r="G1418" i="33"/>
  <c r="G1417" i="33"/>
  <c r="G1416" i="33"/>
  <c r="G1415" i="33"/>
  <c r="G1414" i="33"/>
  <c r="G1413" i="33"/>
  <c r="G1412" i="33"/>
  <c r="G1411" i="33"/>
  <c r="G1410" i="33"/>
  <c r="G1409" i="33"/>
  <c r="G1408" i="33"/>
  <c r="G1407" i="33"/>
  <c r="G1406" i="33"/>
  <c r="G1405" i="33"/>
  <c r="G1404" i="33"/>
  <c r="G1403" i="33"/>
  <c r="G1402" i="33"/>
  <c r="G1401" i="33"/>
  <c r="G1400" i="33"/>
  <c r="G1399" i="33"/>
  <c r="G1398" i="33"/>
  <c r="G1397" i="33"/>
  <c r="G1396" i="33"/>
  <c r="G1395" i="33"/>
  <c r="G1394" i="33"/>
  <c r="G1393" i="33"/>
  <c r="G1392" i="33"/>
  <c r="G1391" i="33"/>
  <c r="G1390" i="33"/>
  <c r="G1389" i="33"/>
  <c r="G1388" i="33"/>
  <c r="G1387" i="33"/>
  <c r="G1386" i="33"/>
  <c r="G1385" i="33"/>
  <c r="G1384" i="33"/>
  <c r="G1383" i="33"/>
  <c r="G1382" i="33"/>
  <c r="G1381" i="33"/>
  <c r="G1380" i="33"/>
  <c r="G1379" i="33"/>
  <c r="G1378" i="33"/>
  <c r="G1377" i="33"/>
  <c r="G1376" i="33"/>
  <c r="G1375" i="33"/>
  <c r="G1374" i="33"/>
  <c r="G1373" i="33"/>
  <c r="G1372" i="33"/>
  <c r="G1371" i="33"/>
  <c r="G1370" i="33"/>
  <c r="G1369" i="33"/>
  <c r="G1368" i="33"/>
  <c r="G1367" i="33"/>
  <c r="G1366" i="33"/>
  <c r="G1365" i="33"/>
  <c r="G1364" i="33"/>
  <c r="G1363" i="33"/>
  <c r="G1362" i="33"/>
  <c r="G1361" i="33"/>
  <c r="G1360" i="33"/>
  <c r="G1359" i="33"/>
  <c r="G1358" i="33"/>
  <c r="G1357" i="33"/>
  <c r="G1356" i="33"/>
  <c r="G1355" i="33"/>
  <c r="G1354" i="33"/>
  <c r="G1353" i="33"/>
  <c r="G1352" i="33"/>
  <c r="G1351" i="33"/>
  <c r="G1350" i="33"/>
  <c r="G1349" i="33"/>
  <c r="G1348" i="33"/>
  <c r="G1347" i="33"/>
  <c r="G1346" i="33"/>
  <c r="G1345" i="33"/>
  <c r="G1344" i="33"/>
  <c r="G1343" i="33"/>
  <c r="G1342" i="33"/>
  <c r="G1341" i="33"/>
  <c r="G1340" i="33"/>
  <c r="G1339" i="33"/>
  <c r="G1338" i="33"/>
  <c r="G1337" i="33"/>
  <c r="G1336" i="33"/>
  <c r="G1335" i="33"/>
  <c r="G1334" i="33"/>
  <c r="G1333" i="33"/>
  <c r="G1332" i="33"/>
  <c r="G1331" i="33"/>
  <c r="G1330" i="33"/>
  <c r="G1329" i="33"/>
  <c r="G1328" i="33"/>
  <c r="G1327" i="33"/>
  <c r="G1326" i="33"/>
  <c r="G1325" i="33"/>
  <c r="G1324" i="33"/>
  <c r="G1323" i="33"/>
  <c r="G1322" i="33"/>
  <c r="G1321" i="33"/>
  <c r="G1320" i="33"/>
  <c r="G1319" i="33"/>
  <c r="G1318" i="33"/>
  <c r="G1317" i="33"/>
  <c r="G1316" i="33"/>
  <c r="G1315" i="33"/>
  <c r="G1314" i="33"/>
  <c r="G1313" i="33"/>
  <c r="G1312" i="33"/>
  <c r="G1311" i="33"/>
  <c r="G1310" i="33"/>
  <c r="G1309" i="33"/>
  <c r="G1308" i="33"/>
  <c r="G1307" i="33"/>
  <c r="G1306" i="33"/>
  <c r="G1305" i="33"/>
  <c r="G1304" i="33"/>
  <c r="G1303" i="33"/>
  <c r="G1302" i="33"/>
  <c r="G1301" i="33"/>
  <c r="G1300" i="33"/>
  <c r="G1299" i="33"/>
  <c r="G1298" i="33"/>
  <c r="G1297" i="33"/>
  <c r="G1296" i="33"/>
  <c r="G1295" i="33"/>
  <c r="G1294" i="33"/>
  <c r="G1293" i="33"/>
  <c r="G1292" i="33"/>
  <c r="G1291" i="33"/>
  <c r="G1290" i="33"/>
  <c r="G1289" i="33"/>
  <c r="G1288" i="33"/>
  <c r="G1287" i="33"/>
  <c r="G1286" i="33"/>
  <c r="G1285" i="33"/>
  <c r="G1284" i="33"/>
  <c r="G1283" i="33"/>
  <c r="G1282" i="33"/>
  <c r="G1281" i="33"/>
  <c r="G1280" i="33"/>
  <c r="G1279" i="33"/>
  <c r="G1278" i="33"/>
  <c r="G1277" i="33"/>
  <c r="G1276" i="33"/>
  <c r="G1275" i="33"/>
  <c r="G1274" i="33"/>
  <c r="G1273" i="33"/>
  <c r="G1272" i="33"/>
  <c r="G1271" i="33"/>
  <c r="G1270" i="33"/>
  <c r="G1269" i="33"/>
  <c r="G1268" i="33"/>
  <c r="G1267" i="33"/>
  <c r="G1266" i="33"/>
  <c r="G1265" i="33"/>
  <c r="G1264" i="33"/>
  <c r="G1263" i="33"/>
  <c r="G1262" i="33"/>
  <c r="G1261" i="33"/>
  <c r="G1260" i="33"/>
  <c r="G1259" i="33"/>
  <c r="G1258" i="33"/>
  <c r="G1257" i="33"/>
  <c r="G1256" i="33"/>
  <c r="G1255" i="33"/>
  <c r="G1254" i="33"/>
  <c r="G1253" i="33"/>
  <c r="G1252" i="33"/>
  <c r="G1251" i="33"/>
  <c r="G1250" i="33"/>
  <c r="G1249" i="33"/>
  <c r="G1248" i="33"/>
  <c r="G1247" i="33"/>
  <c r="G1246" i="33"/>
  <c r="G1245" i="33"/>
  <c r="G1244" i="33"/>
  <c r="G1243" i="33"/>
  <c r="G1242" i="33"/>
  <c r="G1241" i="33"/>
  <c r="G1240" i="33"/>
  <c r="G1239" i="33"/>
  <c r="G1238" i="33"/>
  <c r="G1237" i="33"/>
  <c r="G1236" i="33"/>
  <c r="G1235" i="33"/>
  <c r="G1234" i="33"/>
  <c r="G1233" i="33"/>
  <c r="G1232" i="33"/>
  <c r="G1231" i="33"/>
  <c r="G1230" i="33"/>
  <c r="G1229" i="33"/>
  <c r="G1228" i="33"/>
  <c r="G1227" i="33"/>
  <c r="G1226" i="33"/>
  <c r="G1225" i="33"/>
  <c r="G1224" i="33"/>
  <c r="G1223" i="33"/>
  <c r="G1222" i="33"/>
  <c r="G1221" i="33"/>
  <c r="G1220" i="33"/>
  <c r="G1219" i="33"/>
  <c r="G1218" i="33"/>
  <c r="G1217" i="33"/>
  <c r="G1216" i="33"/>
  <c r="G1215" i="33"/>
  <c r="G1214" i="33"/>
  <c r="G1213" i="33"/>
  <c r="G1212" i="33"/>
  <c r="G1211" i="33"/>
  <c r="G1210" i="33"/>
  <c r="G1209" i="33"/>
  <c r="G1208" i="33"/>
  <c r="G1207" i="33"/>
  <c r="G1206" i="33"/>
  <c r="G1205" i="33"/>
  <c r="G1204" i="33"/>
  <c r="G1203" i="33"/>
  <c r="G1202" i="33"/>
  <c r="G1201" i="33"/>
  <c r="G1200" i="33"/>
  <c r="G1199" i="33"/>
  <c r="G1198" i="33"/>
  <c r="G1197" i="33"/>
  <c r="G1196" i="33"/>
  <c r="G1195" i="33"/>
  <c r="G1194" i="33"/>
  <c r="G1193" i="33"/>
  <c r="G1192" i="33"/>
  <c r="G1191" i="33"/>
  <c r="G1190" i="33"/>
  <c r="G1189" i="33"/>
  <c r="G1188" i="33"/>
  <c r="G1187" i="33"/>
  <c r="G1186" i="33"/>
  <c r="G1185" i="33"/>
  <c r="G1184" i="33"/>
  <c r="G1183" i="33"/>
  <c r="G1182" i="33"/>
  <c r="G1181" i="33"/>
  <c r="G1180" i="33"/>
  <c r="G1179" i="33"/>
  <c r="G1178" i="33"/>
  <c r="G1177" i="33"/>
  <c r="G1176" i="33"/>
  <c r="G1175" i="33"/>
  <c r="G1174" i="33"/>
  <c r="G1173" i="33"/>
  <c r="G1172" i="33"/>
  <c r="G1171" i="33"/>
  <c r="G1170" i="33"/>
  <c r="G1169" i="33"/>
  <c r="G1168" i="33"/>
  <c r="G1167" i="33"/>
  <c r="G1166" i="33"/>
  <c r="G1165" i="33"/>
  <c r="G1164" i="33"/>
  <c r="G1163" i="33"/>
  <c r="G1162" i="33"/>
  <c r="G1161" i="33"/>
  <c r="G1160" i="33"/>
  <c r="G1159" i="33"/>
  <c r="G1158" i="33"/>
  <c r="G1157" i="33"/>
  <c r="G1156" i="33"/>
  <c r="G1155" i="33"/>
  <c r="G1154" i="33"/>
  <c r="G1153" i="33"/>
  <c r="G1152" i="33"/>
  <c r="G1151" i="33"/>
  <c r="G1150" i="33"/>
  <c r="G1149" i="33"/>
  <c r="G1148" i="33"/>
  <c r="G1147" i="33"/>
  <c r="G1146" i="33"/>
  <c r="G1145" i="33"/>
  <c r="G1144" i="33"/>
  <c r="G1143" i="33"/>
  <c r="G1142" i="33"/>
  <c r="G1141" i="33"/>
  <c r="G1140" i="33"/>
  <c r="G1139" i="33"/>
  <c r="G1138" i="33"/>
  <c r="G1137" i="33"/>
  <c r="G1136" i="33"/>
  <c r="G1135" i="33"/>
  <c r="G1134" i="33"/>
  <c r="G1133" i="33"/>
  <c r="G1132" i="33"/>
  <c r="G1131" i="33"/>
  <c r="G1130" i="33"/>
  <c r="G1129" i="33"/>
  <c r="G1128" i="33"/>
  <c r="G1127" i="33"/>
  <c r="G1126" i="33"/>
  <c r="G1125" i="33"/>
  <c r="G1124" i="33"/>
  <c r="G1123" i="33"/>
  <c r="G1122" i="33"/>
  <c r="G1121" i="33"/>
  <c r="G1120" i="33"/>
  <c r="G1119" i="33"/>
  <c r="G1118" i="33"/>
  <c r="G1117" i="33"/>
  <c r="G1116" i="33"/>
  <c r="G1115" i="33"/>
  <c r="G1114" i="33"/>
  <c r="G1113" i="33"/>
  <c r="G1112" i="33"/>
  <c r="G1111" i="33"/>
  <c r="G1110" i="33"/>
  <c r="G1109" i="33"/>
  <c r="G1108" i="33"/>
  <c r="G1107" i="33"/>
  <c r="G1106" i="33"/>
  <c r="G1105" i="33"/>
  <c r="G1104" i="33"/>
  <c r="G1103" i="33"/>
  <c r="G1102" i="33"/>
  <c r="G1101" i="33"/>
  <c r="G1100" i="33"/>
  <c r="G1099" i="33"/>
  <c r="G1098" i="33"/>
  <c r="G1097" i="33"/>
  <c r="G1096" i="33"/>
  <c r="G1095" i="33"/>
  <c r="G1094" i="33"/>
  <c r="G1093" i="33"/>
  <c r="G1092" i="33"/>
  <c r="G1091" i="33"/>
  <c r="G1090" i="33"/>
  <c r="G1089" i="33"/>
  <c r="G1088" i="33"/>
  <c r="G1087" i="33"/>
  <c r="G1086" i="33"/>
  <c r="G1085" i="33"/>
  <c r="G1084" i="33"/>
  <c r="G1083" i="33"/>
  <c r="G1082" i="33"/>
  <c r="G1081" i="33"/>
  <c r="G1080" i="33"/>
  <c r="G1079" i="33"/>
  <c r="G1078" i="33"/>
  <c r="G1077" i="33"/>
  <c r="G1076" i="33"/>
  <c r="G1075" i="33"/>
  <c r="G1074" i="33"/>
  <c r="G1073" i="33"/>
  <c r="G1072" i="33"/>
  <c r="G1071" i="33"/>
  <c r="G1070" i="33"/>
  <c r="G1069" i="33"/>
  <c r="G1068" i="33"/>
  <c r="G1067" i="33"/>
  <c r="G1066" i="33"/>
  <c r="G1065" i="33"/>
  <c r="G1064" i="33"/>
  <c r="G1063" i="33"/>
  <c r="G1062" i="33"/>
  <c r="G1061" i="33"/>
  <c r="G1060" i="33"/>
  <c r="G1059" i="33"/>
  <c r="G1058" i="33"/>
  <c r="G1057" i="33"/>
  <c r="G1056" i="33"/>
  <c r="G1055" i="33"/>
  <c r="G1054" i="33"/>
  <c r="G1053" i="33"/>
  <c r="G1052" i="33"/>
  <c r="G1051" i="33"/>
  <c r="G1050" i="33"/>
  <c r="G1049" i="33"/>
  <c r="G1048" i="33"/>
  <c r="G1047" i="33"/>
  <c r="G1046" i="33"/>
  <c r="G1045" i="33"/>
  <c r="G1044" i="33"/>
  <c r="G1043" i="33"/>
  <c r="G1042" i="33"/>
  <c r="G1041" i="33"/>
  <c r="G1040" i="33"/>
  <c r="G1039" i="33"/>
  <c r="G1038" i="33"/>
  <c r="G1037" i="33"/>
  <c r="G1036" i="33"/>
  <c r="G1035" i="33"/>
  <c r="G1034" i="33"/>
  <c r="G1033" i="33"/>
  <c r="G1032" i="33"/>
  <c r="G1031" i="33"/>
  <c r="G1030" i="33"/>
  <c r="G1029" i="33"/>
  <c r="G1028" i="33"/>
  <c r="G1027" i="33"/>
  <c r="G1026" i="33"/>
  <c r="G1025" i="33"/>
  <c r="G1024" i="33"/>
  <c r="G1023" i="33"/>
  <c r="G1022" i="33"/>
  <c r="G1021" i="33"/>
  <c r="G1020" i="33"/>
  <c r="G1019" i="33"/>
  <c r="G1018" i="33"/>
  <c r="G1017" i="33"/>
  <c r="G1016" i="33"/>
  <c r="G1015" i="33"/>
  <c r="G1014" i="33"/>
  <c r="G1013" i="33"/>
  <c r="G1012" i="33"/>
  <c r="G1011" i="33"/>
  <c r="G1010" i="33"/>
  <c r="G1009" i="33"/>
  <c r="G1008" i="33"/>
  <c r="G1007" i="33"/>
  <c r="G1006" i="33"/>
  <c r="G1005" i="33"/>
  <c r="G1004" i="33"/>
  <c r="G1003" i="33"/>
  <c r="G1002" i="33"/>
  <c r="G1001" i="33"/>
  <c r="G1000" i="33"/>
  <c r="G999" i="33"/>
  <c r="G998" i="33"/>
  <c r="G997" i="33"/>
  <c r="G996" i="33"/>
  <c r="G995" i="33"/>
  <c r="G994" i="33"/>
  <c r="G993" i="33"/>
  <c r="G992" i="33"/>
  <c r="G991" i="33"/>
  <c r="G990" i="33"/>
  <c r="G989" i="33"/>
  <c r="G988" i="33"/>
  <c r="G987" i="33"/>
  <c r="G986" i="33"/>
  <c r="G985" i="33"/>
  <c r="G984" i="33"/>
  <c r="G983" i="33"/>
  <c r="G982" i="33"/>
  <c r="G981" i="33"/>
  <c r="G980" i="33"/>
  <c r="G979" i="33"/>
  <c r="G978" i="33"/>
  <c r="G977" i="33"/>
  <c r="G976" i="33"/>
  <c r="G975" i="33"/>
  <c r="G974" i="33"/>
  <c r="G973" i="33"/>
  <c r="G972" i="33"/>
  <c r="G971" i="33"/>
  <c r="G970" i="33"/>
  <c r="G969" i="33"/>
  <c r="G968" i="33"/>
  <c r="G967" i="33"/>
  <c r="G966" i="33"/>
  <c r="G965" i="33"/>
  <c r="G964" i="33"/>
  <c r="G963" i="33"/>
  <c r="G962" i="33"/>
  <c r="G961" i="33"/>
  <c r="G960" i="33"/>
  <c r="G959" i="33"/>
  <c r="G958" i="33"/>
  <c r="G957" i="33"/>
  <c r="G956" i="33"/>
  <c r="G955" i="33"/>
  <c r="G954" i="33"/>
  <c r="G953" i="33"/>
  <c r="G952" i="33"/>
  <c r="G951" i="33"/>
  <c r="G950" i="33"/>
  <c r="G949" i="33"/>
  <c r="G948" i="33"/>
  <c r="G947" i="33"/>
  <c r="G946" i="33"/>
  <c r="G945" i="33"/>
  <c r="G944" i="33"/>
  <c r="G943" i="33"/>
  <c r="G942" i="33"/>
  <c r="G941" i="33"/>
  <c r="G940" i="33"/>
  <c r="G939" i="33"/>
  <c r="G938" i="33"/>
  <c r="G937" i="33"/>
  <c r="G936" i="33"/>
  <c r="G935" i="33"/>
  <c r="G934" i="33"/>
  <c r="G933" i="33"/>
  <c r="G932" i="33"/>
  <c r="G931" i="33"/>
  <c r="G930" i="33"/>
  <c r="G929" i="33"/>
  <c r="G928" i="33"/>
  <c r="G927" i="33"/>
  <c r="G926" i="33"/>
  <c r="G925" i="33"/>
  <c r="G924" i="33"/>
  <c r="G923" i="33"/>
  <c r="G922" i="33"/>
  <c r="G921" i="33"/>
  <c r="G920" i="33"/>
  <c r="G919" i="33"/>
  <c r="G918" i="33"/>
  <c r="G917" i="33"/>
  <c r="G916" i="33"/>
  <c r="G915" i="33"/>
  <c r="G914" i="33"/>
  <c r="G913" i="33"/>
  <c r="G912" i="33"/>
  <c r="G911" i="33"/>
  <c r="G910" i="33"/>
  <c r="G909" i="33"/>
  <c r="G908" i="33"/>
  <c r="G907" i="33"/>
  <c r="G906" i="33"/>
  <c r="G905" i="33"/>
  <c r="G904" i="33"/>
  <c r="G903" i="33"/>
  <c r="G902" i="33"/>
  <c r="G901" i="33"/>
  <c r="G900" i="33"/>
  <c r="G899" i="33"/>
  <c r="G898" i="33"/>
  <c r="G897" i="33"/>
  <c r="G896" i="33"/>
  <c r="G895" i="33"/>
  <c r="G894" i="33"/>
  <c r="G893" i="33"/>
  <c r="G892" i="33"/>
  <c r="G891" i="33"/>
  <c r="G890" i="33"/>
  <c r="G889" i="33"/>
  <c r="G888" i="33"/>
  <c r="G887" i="33"/>
  <c r="G886" i="33"/>
  <c r="G885" i="33"/>
  <c r="G884" i="33"/>
  <c r="G883" i="33"/>
  <c r="G882" i="33"/>
  <c r="G881" i="33"/>
  <c r="G880" i="33"/>
  <c r="G879" i="33"/>
  <c r="G878" i="33"/>
  <c r="G877" i="33"/>
  <c r="G876" i="33"/>
  <c r="G875" i="33"/>
  <c r="G874" i="33"/>
  <c r="G873" i="33"/>
  <c r="G872" i="33"/>
  <c r="G871" i="33"/>
  <c r="G870" i="33"/>
  <c r="G869" i="33"/>
  <c r="G868" i="33"/>
  <c r="G867" i="33"/>
  <c r="G866" i="33"/>
  <c r="G865" i="33"/>
  <c r="G864" i="33"/>
  <c r="G863" i="33"/>
  <c r="G862" i="33"/>
  <c r="G861" i="33"/>
  <c r="G860" i="33"/>
  <c r="G859" i="33"/>
  <c r="G858" i="33"/>
  <c r="G857" i="33"/>
  <c r="G856" i="33"/>
  <c r="G855" i="33"/>
  <c r="G854" i="33"/>
  <c r="G853" i="33"/>
  <c r="G852" i="33"/>
  <c r="G851" i="33"/>
  <c r="G850" i="33"/>
  <c r="G849" i="33"/>
  <c r="G848" i="33"/>
  <c r="G847" i="33"/>
  <c r="G846" i="33"/>
  <c r="G845" i="33"/>
  <c r="G844" i="33"/>
  <c r="G843" i="33"/>
  <c r="G842" i="33"/>
  <c r="G841" i="33"/>
  <c r="G840" i="33"/>
  <c r="G839" i="33"/>
  <c r="G838" i="33"/>
  <c r="G837" i="33"/>
  <c r="G836" i="33"/>
  <c r="G835" i="33"/>
  <c r="G834" i="33"/>
  <c r="G833" i="33"/>
  <c r="G832" i="33"/>
  <c r="G831" i="33"/>
  <c r="G830" i="33"/>
  <c r="G829" i="33"/>
  <c r="G828" i="33"/>
  <c r="G827" i="33"/>
  <c r="G826" i="33"/>
  <c r="G825" i="33"/>
  <c r="G824" i="33"/>
  <c r="G823" i="33"/>
  <c r="G822" i="33"/>
  <c r="G821" i="33"/>
  <c r="G820" i="33"/>
  <c r="G819" i="33"/>
  <c r="G818" i="33"/>
  <c r="G817" i="33"/>
  <c r="G816" i="33"/>
  <c r="G815" i="33"/>
  <c r="G814" i="33"/>
  <c r="G813" i="33"/>
  <c r="G812" i="33"/>
  <c r="G811" i="33"/>
  <c r="G810" i="33"/>
  <c r="G809" i="33"/>
  <c r="G808" i="33"/>
  <c r="G807" i="33"/>
  <c r="G806" i="33"/>
  <c r="G805" i="33"/>
  <c r="G804" i="33"/>
  <c r="G803" i="33"/>
  <c r="G802" i="33"/>
  <c r="G801" i="33"/>
  <c r="G800" i="33"/>
  <c r="G799" i="33"/>
  <c r="G798" i="33"/>
  <c r="G797" i="33"/>
  <c r="G796" i="33"/>
  <c r="G795" i="33"/>
  <c r="G794" i="33"/>
  <c r="G793" i="33"/>
  <c r="G792" i="33"/>
  <c r="G791" i="33"/>
  <c r="G790" i="33"/>
  <c r="G789" i="33"/>
  <c r="G788" i="33"/>
  <c r="G787" i="33"/>
  <c r="G786" i="33"/>
  <c r="G785" i="33"/>
  <c r="G784" i="33"/>
  <c r="G783" i="33"/>
  <c r="G782" i="33"/>
  <c r="G781" i="33"/>
  <c r="G780" i="33"/>
  <c r="G779" i="33"/>
  <c r="G778" i="33"/>
  <c r="G777" i="33"/>
  <c r="G776" i="33"/>
  <c r="G775" i="33"/>
  <c r="G774" i="33"/>
  <c r="G773" i="33"/>
  <c r="G772" i="33"/>
  <c r="G771" i="33"/>
  <c r="G770" i="33"/>
  <c r="G769" i="33"/>
  <c r="G768" i="33"/>
  <c r="G767" i="33"/>
  <c r="G766" i="33"/>
  <c r="G765" i="33"/>
  <c r="G764" i="33"/>
  <c r="G763" i="33"/>
  <c r="G762" i="33"/>
  <c r="G761" i="33"/>
  <c r="G760" i="33"/>
  <c r="G759" i="33"/>
  <c r="G758" i="33"/>
  <c r="G757" i="33"/>
  <c r="G756" i="33"/>
  <c r="G755" i="33"/>
  <c r="G754" i="33"/>
  <c r="G753" i="33"/>
  <c r="G752" i="33"/>
  <c r="G751" i="33"/>
  <c r="G750" i="33"/>
  <c r="G749" i="33"/>
  <c r="G748" i="33"/>
  <c r="G747" i="33"/>
  <c r="G746" i="33"/>
  <c r="G745" i="33"/>
  <c r="G744" i="33"/>
  <c r="G743" i="33"/>
  <c r="G742" i="33"/>
  <c r="G741" i="33"/>
  <c r="G740" i="33"/>
  <c r="G739" i="33"/>
  <c r="G738" i="33"/>
  <c r="G737" i="33"/>
  <c r="G736" i="33"/>
  <c r="G735" i="33"/>
  <c r="G734" i="33"/>
  <c r="G733" i="33"/>
  <c r="G732" i="33"/>
  <c r="G731" i="33"/>
  <c r="G730" i="33"/>
  <c r="G729" i="33"/>
  <c r="G728" i="33"/>
  <c r="G727" i="33"/>
  <c r="G726" i="33"/>
  <c r="G725" i="33"/>
  <c r="G724" i="33"/>
  <c r="G723" i="33"/>
  <c r="G722" i="33"/>
  <c r="G721" i="33"/>
  <c r="G720" i="33"/>
  <c r="G719" i="33"/>
  <c r="G718" i="33"/>
  <c r="G717" i="33"/>
  <c r="G716" i="33"/>
  <c r="G715" i="33"/>
  <c r="G714" i="33"/>
  <c r="G713" i="33"/>
  <c r="G712" i="33"/>
  <c r="G711" i="33"/>
  <c r="G710" i="33"/>
  <c r="G709" i="33"/>
  <c r="G708" i="33"/>
  <c r="G707" i="33"/>
  <c r="G706" i="33"/>
  <c r="G705" i="33"/>
  <c r="G704" i="33"/>
  <c r="G703" i="33"/>
  <c r="G702" i="33"/>
  <c r="G701" i="33"/>
  <c r="G700" i="33"/>
  <c r="G699" i="33"/>
  <c r="G698" i="33"/>
  <c r="G697" i="33"/>
  <c r="G696" i="33"/>
  <c r="G695" i="33"/>
  <c r="G694" i="33"/>
  <c r="G693" i="33"/>
  <c r="G692" i="33"/>
  <c r="G691" i="33"/>
  <c r="G690" i="33"/>
  <c r="G689" i="33"/>
  <c r="G688" i="33"/>
  <c r="G687" i="33"/>
  <c r="G686" i="33"/>
  <c r="G685" i="33"/>
  <c r="G684" i="33"/>
  <c r="G683" i="33"/>
  <c r="G682" i="33"/>
  <c r="G681" i="33"/>
  <c r="G680" i="33"/>
  <c r="G679" i="33"/>
  <c r="G678" i="33"/>
  <c r="G677" i="33"/>
  <c r="G676" i="33"/>
  <c r="G675" i="33"/>
  <c r="G674" i="33"/>
  <c r="G673" i="33"/>
  <c r="G672" i="33"/>
  <c r="G671" i="33"/>
  <c r="G670" i="33"/>
  <c r="G669" i="33"/>
  <c r="G668" i="33"/>
  <c r="G667" i="33"/>
  <c r="G666" i="33"/>
  <c r="G665" i="33"/>
  <c r="G664" i="33"/>
  <c r="G663" i="33"/>
  <c r="G662" i="33"/>
  <c r="G661" i="33"/>
  <c r="G660" i="33"/>
  <c r="G659" i="33"/>
  <c r="G658" i="33"/>
  <c r="G657" i="33"/>
  <c r="G656" i="33"/>
  <c r="G655" i="33"/>
  <c r="G654" i="33"/>
  <c r="G653" i="33"/>
  <c r="G652" i="33"/>
  <c r="G651" i="33"/>
  <c r="G650" i="33"/>
  <c r="G649" i="33"/>
  <c r="G648" i="33"/>
  <c r="G647" i="33"/>
  <c r="G646" i="33"/>
  <c r="G645" i="33"/>
  <c r="G644" i="33"/>
  <c r="G643" i="33"/>
  <c r="G642" i="33"/>
  <c r="G641" i="33"/>
  <c r="G640" i="33"/>
  <c r="G639" i="33"/>
  <c r="G638" i="33"/>
  <c r="G637" i="33"/>
  <c r="G636" i="33"/>
  <c r="G635" i="33"/>
  <c r="G634" i="33"/>
  <c r="G633" i="33"/>
  <c r="G632" i="33"/>
  <c r="G631" i="33"/>
  <c r="G630" i="33"/>
  <c r="G629" i="33"/>
  <c r="G628" i="33"/>
  <c r="G627" i="33"/>
  <c r="G626" i="33"/>
  <c r="G625" i="33"/>
  <c r="G624" i="33"/>
  <c r="G623" i="33"/>
  <c r="G622" i="33"/>
  <c r="G621" i="33"/>
  <c r="G620" i="33"/>
  <c r="G619" i="33"/>
  <c r="G618" i="33"/>
  <c r="G617" i="33"/>
  <c r="G616" i="33"/>
  <c r="G615" i="33"/>
  <c r="G614" i="33"/>
  <c r="G613" i="33"/>
  <c r="G612" i="33"/>
  <c r="G611" i="33"/>
  <c r="G610" i="33"/>
  <c r="G609" i="33"/>
  <c r="G608" i="33"/>
  <c r="G607" i="33"/>
  <c r="G606" i="33"/>
  <c r="G605" i="33"/>
  <c r="G604" i="33"/>
  <c r="G603" i="33"/>
  <c r="G602" i="33"/>
  <c r="G601" i="33"/>
  <c r="G600" i="33"/>
  <c r="G599" i="33"/>
  <c r="G598" i="33"/>
  <c r="G597" i="33"/>
  <c r="G596" i="33"/>
  <c r="G595" i="33"/>
  <c r="G594" i="33"/>
  <c r="G593" i="33"/>
  <c r="G592" i="33"/>
  <c r="G591" i="33"/>
  <c r="G590" i="33"/>
  <c r="G589" i="33"/>
  <c r="G588" i="33"/>
  <c r="G587" i="33"/>
  <c r="G586" i="33"/>
  <c r="G585" i="33"/>
  <c r="G584" i="33"/>
  <c r="G583" i="33"/>
  <c r="G582" i="33"/>
  <c r="G581" i="33"/>
  <c r="G580" i="33"/>
  <c r="G579" i="33"/>
  <c r="G578" i="33"/>
  <c r="G577" i="33"/>
  <c r="G576" i="33"/>
  <c r="G575" i="33"/>
  <c r="G574" i="33"/>
  <c r="G573" i="33"/>
  <c r="G572" i="33"/>
  <c r="G571" i="33"/>
  <c r="G570" i="33"/>
  <c r="G569" i="33"/>
  <c r="G568" i="33"/>
  <c r="G567" i="33"/>
  <c r="G566" i="33"/>
  <c r="G565" i="33"/>
  <c r="G564" i="33"/>
  <c r="G563" i="33"/>
  <c r="G562" i="33"/>
  <c r="G561" i="33"/>
  <c r="G560" i="33"/>
  <c r="G559" i="33"/>
  <c r="G558" i="33"/>
  <c r="G557" i="33"/>
  <c r="G556" i="33"/>
  <c r="G555" i="33"/>
  <c r="G554" i="33"/>
  <c r="G553" i="33"/>
  <c r="G552" i="33"/>
  <c r="G551" i="33"/>
  <c r="G550" i="33"/>
  <c r="G549" i="33"/>
  <c r="G548" i="33"/>
  <c r="G547" i="33"/>
  <c r="G546" i="33"/>
  <c r="G545" i="33"/>
  <c r="G544" i="33"/>
  <c r="G543" i="33"/>
  <c r="G542" i="33"/>
  <c r="G541" i="33"/>
  <c r="G540" i="33"/>
  <c r="G539" i="33"/>
  <c r="G538" i="33"/>
  <c r="G537" i="33"/>
  <c r="G536" i="33"/>
  <c r="G535" i="33"/>
  <c r="G534" i="33"/>
  <c r="G533" i="33"/>
  <c r="G532" i="33"/>
  <c r="G531" i="33"/>
  <c r="G530" i="33"/>
  <c r="G529" i="33"/>
  <c r="G528" i="33"/>
  <c r="G527" i="33"/>
  <c r="G526" i="33"/>
  <c r="G525" i="33"/>
  <c r="G524" i="33"/>
  <c r="G523" i="33"/>
  <c r="G522" i="33"/>
  <c r="G521" i="33"/>
  <c r="G520" i="33"/>
  <c r="G519" i="33"/>
  <c r="G518" i="33"/>
  <c r="G517" i="33"/>
  <c r="G516" i="33"/>
  <c r="G515" i="33"/>
  <c r="G514" i="33"/>
  <c r="G513" i="33"/>
  <c r="G512" i="33"/>
  <c r="G511" i="33"/>
  <c r="G510" i="33"/>
  <c r="G509" i="33"/>
  <c r="G508" i="33"/>
  <c r="G507" i="33"/>
  <c r="G506" i="33"/>
  <c r="G505" i="33"/>
  <c r="G504" i="33"/>
  <c r="G503" i="33"/>
  <c r="G502" i="33"/>
  <c r="G501" i="33"/>
  <c r="G500" i="33"/>
  <c r="G499" i="33"/>
  <c r="G498" i="33"/>
  <c r="G497" i="33"/>
  <c r="G496" i="33"/>
  <c r="G495" i="33"/>
  <c r="G494" i="33"/>
  <c r="G493" i="33"/>
  <c r="G492" i="33"/>
  <c r="G491" i="33"/>
  <c r="G490" i="33"/>
  <c r="G489" i="33"/>
  <c r="G488" i="33"/>
  <c r="G487" i="33"/>
  <c r="G486" i="33"/>
  <c r="G485" i="33"/>
  <c r="G484" i="33"/>
  <c r="G483" i="33"/>
  <c r="G482" i="33"/>
  <c r="G481" i="33"/>
  <c r="G480" i="33"/>
  <c r="G479" i="33"/>
  <c r="G478" i="33"/>
  <c r="G477" i="33"/>
  <c r="G476" i="33"/>
  <c r="G475" i="33"/>
  <c r="G474" i="33"/>
  <c r="G473" i="33"/>
  <c r="G472" i="33"/>
  <c r="G471" i="33"/>
  <c r="G470" i="33"/>
  <c r="G469" i="33"/>
  <c r="G468" i="33"/>
  <c r="G467" i="33"/>
  <c r="G466" i="33"/>
  <c r="G465" i="33"/>
  <c r="G464" i="33"/>
  <c r="G463" i="33"/>
  <c r="G462" i="33"/>
  <c r="G461" i="33"/>
  <c r="G460" i="33"/>
  <c r="G459" i="33"/>
  <c r="G458" i="33"/>
  <c r="G457" i="33"/>
  <c r="G456" i="33"/>
  <c r="G455" i="33"/>
  <c r="G454" i="33"/>
  <c r="G453" i="33"/>
  <c r="G452" i="33"/>
  <c r="G451" i="33"/>
  <c r="G450" i="33"/>
  <c r="G449" i="33"/>
  <c r="G448" i="33"/>
  <c r="G447" i="33"/>
  <c r="G446" i="33"/>
  <c r="G445" i="33"/>
  <c r="G444" i="33"/>
  <c r="G443" i="33"/>
  <c r="G442" i="33"/>
  <c r="G441" i="33"/>
  <c r="G440" i="33"/>
  <c r="G439" i="33"/>
  <c r="G438" i="33"/>
  <c r="G437" i="33"/>
  <c r="G436" i="33"/>
  <c r="G435" i="33"/>
  <c r="G434" i="33"/>
  <c r="G433" i="33"/>
  <c r="G432" i="33"/>
  <c r="G431" i="33"/>
  <c r="G430" i="33"/>
  <c r="G429" i="33"/>
  <c r="G428" i="33"/>
  <c r="G427" i="33"/>
  <c r="G426" i="33"/>
  <c r="G425" i="33"/>
  <c r="G424" i="33"/>
  <c r="G423" i="33"/>
  <c r="G422" i="33"/>
  <c r="G421" i="33"/>
  <c r="G420" i="33"/>
  <c r="G419" i="33"/>
  <c r="G418" i="33"/>
  <c r="G417" i="33"/>
  <c r="G416" i="33"/>
  <c r="G415" i="33"/>
  <c r="G414" i="33"/>
  <c r="G413" i="33"/>
  <c r="G412" i="33"/>
  <c r="G411" i="33"/>
  <c r="G410" i="33"/>
  <c r="G409" i="33"/>
  <c r="G408" i="33"/>
  <c r="G407" i="33"/>
  <c r="G406" i="33"/>
  <c r="G405" i="33"/>
  <c r="G404" i="33"/>
  <c r="G403" i="33"/>
  <c r="G402" i="33"/>
  <c r="G401" i="33"/>
  <c r="G400" i="33"/>
  <c r="G399" i="33"/>
  <c r="G398" i="33"/>
  <c r="G397" i="33"/>
  <c r="G396" i="33"/>
  <c r="G395" i="33"/>
  <c r="G394" i="33"/>
  <c r="G393" i="33"/>
  <c r="G392" i="33"/>
  <c r="G391" i="33"/>
  <c r="G390" i="33"/>
  <c r="G389" i="33"/>
  <c r="G388" i="33"/>
  <c r="G387" i="33"/>
  <c r="G386" i="33"/>
  <c r="G385" i="33"/>
  <c r="G384" i="33"/>
  <c r="G383" i="33"/>
  <c r="G382" i="33"/>
  <c r="G381" i="33"/>
  <c r="G380" i="33"/>
  <c r="G379" i="33"/>
  <c r="G378" i="33"/>
  <c r="G377" i="33"/>
  <c r="G376" i="33"/>
  <c r="G375" i="33"/>
  <c r="G374" i="33"/>
  <c r="G373" i="33"/>
  <c r="G372" i="33"/>
  <c r="G371" i="33"/>
  <c r="G370" i="33"/>
  <c r="G369" i="33"/>
  <c r="G368" i="33"/>
  <c r="G367" i="33"/>
  <c r="G366" i="33"/>
  <c r="G365" i="33"/>
  <c r="G364" i="33"/>
  <c r="G363" i="33"/>
  <c r="G362" i="33"/>
  <c r="G361" i="33"/>
  <c r="G360" i="33"/>
  <c r="G359" i="33"/>
  <c r="G358" i="33"/>
  <c r="G357" i="33"/>
  <c r="G356" i="33"/>
  <c r="G355" i="33"/>
  <c r="G354" i="33"/>
  <c r="G353" i="33"/>
  <c r="G352" i="33"/>
  <c r="G351" i="33"/>
  <c r="G350" i="33"/>
  <c r="G349" i="33"/>
  <c r="G348" i="33"/>
  <c r="G347" i="33"/>
  <c r="G346" i="33"/>
  <c r="G345" i="33"/>
  <c r="G344" i="33"/>
  <c r="G343" i="33"/>
  <c r="G342" i="33"/>
  <c r="G341" i="33"/>
  <c r="G340" i="33"/>
  <c r="G339" i="33"/>
  <c r="G338" i="33"/>
  <c r="G337" i="33"/>
  <c r="G336" i="33"/>
  <c r="G335" i="33"/>
  <c r="G334" i="33"/>
  <c r="G333" i="33"/>
  <c r="G332" i="33"/>
  <c r="G331" i="33"/>
  <c r="G330" i="33"/>
  <c r="G329" i="33"/>
  <c r="G328" i="33"/>
  <c r="G327" i="33"/>
  <c r="G326" i="33"/>
  <c r="G325" i="33"/>
  <c r="G324" i="33"/>
  <c r="G323" i="33"/>
  <c r="G322" i="33"/>
  <c r="G321" i="33"/>
  <c r="G320" i="33"/>
  <c r="G319" i="33"/>
  <c r="G318" i="33"/>
  <c r="G317" i="33"/>
  <c r="G316" i="33"/>
  <c r="G315" i="33"/>
  <c r="G314" i="33"/>
  <c r="G313" i="33"/>
  <c r="G312" i="33"/>
  <c r="G311" i="33"/>
  <c r="G310" i="33"/>
  <c r="G309" i="33"/>
  <c r="G308" i="33"/>
  <c r="G307" i="33"/>
  <c r="G306" i="33"/>
  <c r="G305" i="33"/>
  <c r="G304" i="33"/>
  <c r="G303" i="33"/>
  <c r="G302" i="33"/>
  <c r="G301" i="33"/>
  <c r="G300" i="33"/>
  <c r="G299" i="33"/>
  <c r="G298" i="33"/>
  <c r="G297" i="33"/>
  <c r="G296" i="33"/>
  <c r="G295" i="33"/>
  <c r="G294" i="33"/>
  <c r="G293" i="33"/>
  <c r="G292" i="33"/>
  <c r="G291" i="33"/>
  <c r="G290" i="33"/>
  <c r="G289" i="33"/>
  <c r="G288" i="33"/>
  <c r="G287" i="33"/>
  <c r="G286" i="33"/>
  <c r="G285" i="33"/>
  <c r="G284" i="33"/>
  <c r="G283" i="33"/>
  <c r="G282" i="33"/>
  <c r="G281" i="33"/>
  <c r="G280" i="33"/>
  <c r="G279" i="33"/>
  <c r="G278" i="33"/>
  <c r="G277" i="33"/>
  <c r="G276" i="33"/>
  <c r="G275" i="33"/>
  <c r="G274" i="33"/>
  <c r="G273" i="33"/>
  <c r="G272" i="33"/>
  <c r="G271" i="33"/>
  <c r="G270" i="33"/>
  <c r="G269" i="33"/>
  <c r="G268" i="33"/>
  <c r="G267" i="33"/>
  <c r="G266" i="33"/>
  <c r="G265" i="33"/>
  <c r="G264" i="33"/>
  <c r="G263" i="33"/>
  <c r="G262" i="33"/>
  <c r="G261" i="33"/>
  <c r="G260" i="33"/>
  <c r="G259" i="33"/>
  <c r="G258" i="33"/>
  <c r="G257" i="33"/>
  <c r="G256" i="33"/>
  <c r="G255" i="33"/>
  <c r="G254" i="33"/>
  <c r="G253" i="33"/>
  <c r="G252" i="33"/>
  <c r="G251" i="33"/>
  <c r="G250" i="33"/>
  <c r="G249" i="33"/>
  <c r="G248" i="33"/>
  <c r="G247" i="33"/>
  <c r="G246" i="33"/>
  <c r="G245" i="33"/>
  <c r="G244" i="33"/>
  <c r="G243" i="33"/>
  <c r="G242" i="33"/>
  <c r="G241" i="33"/>
  <c r="G240" i="33"/>
  <c r="G239" i="33"/>
  <c r="G238" i="33"/>
  <c r="G237" i="33"/>
  <c r="G236" i="33"/>
  <c r="G235" i="33"/>
  <c r="G234" i="33"/>
  <c r="G233" i="33"/>
  <c r="G232" i="33"/>
  <c r="G231" i="33"/>
  <c r="G230" i="33"/>
  <c r="G229" i="33"/>
  <c r="G228" i="33"/>
  <c r="G227" i="33"/>
  <c r="G226" i="33"/>
  <c r="G225" i="33"/>
  <c r="G224" i="33"/>
  <c r="G223" i="33"/>
  <c r="G222" i="33"/>
  <c r="G221" i="33"/>
  <c r="G220" i="33"/>
  <c r="G219" i="33"/>
  <c r="G218" i="33"/>
  <c r="G217" i="33"/>
  <c r="G216" i="33"/>
  <c r="G215" i="33"/>
  <c r="G214" i="33"/>
  <c r="G213" i="33"/>
  <c r="G212" i="33"/>
  <c r="G211" i="33"/>
  <c r="G210" i="33"/>
  <c r="G209" i="33"/>
  <c r="G208" i="33"/>
  <c r="G207" i="33"/>
  <c r="G206" i="33"/>
  <c r="G205" i="33"/>
  <c r="G204" i="33"/>
  <c r="G203" i="33"/>
  <c r="G202" i="33"/>
  <c r="G201" i="33"/>
  <c r="G200" i="33"/>
  <c r="G199" i="33"/>
  <c r="G198" i="33"/>
  <c r="G197" i="33"/>
  <c r="G196" i="33"/>
  <c r="G195" i="33"/>
  <c r="G194" i="33"/>
  <c r="G193" i="33"/>
  <c r="G192" i="33"/>
  <c r="G191" i="33"/>
  <c r="G190" i="33"/>
  <c r="G189" i="33"/>
  <c r="G188" i="33"/>
  <c r="G187" i="33"/>
  <c r="G186" i="33"/>
  <c r="G185" i="33"/>
  <c r="G184" i="33"/>
  <c r="G183" i="33"/>
  <c r="G182" i="33"/>
  <c r="G181" i="33"/>
  <c r="G180" i="33"/>
  <c r="G179" i="33"/>
  <c r="G178" i="33"/>
  <c r="G177" i="33"/>
  <c r="G176" i="33"/>
  <c r="G175" i="33"/>
  <c r="G174" i="33"/>
  <c r="G173" i="33"/>
  <c r="G172" i="33"/>
  <c r="G171" i="33"/>
  <c r="G170" i="33"/>
  <c r="G169" i="33"/>
  <c r="G168" i="33"/>
  <c r="G167" i="33"/>
  <c r="G166" i="33"/>
  <c r="G165" i="33"/>
  <c r="G164" i="33"/>
  <c r="G163" i="33"/>
  <c r="G162" i="33"/>
  <c r="G161" i="33"/>
  <c r="G160" i="33"/>
  <c r="G159" i="33"/>
  <c r="G158" i="33"/>
  <c r="G157" i="33"/>
  <c r="G156" i="33"/>
  <c r="G155" i="33"/>
  <c r="G154" i="33"/>
  <c r="G153" i="33"/>
  <c r="G152" i="33"/>
  <c r="G151" i="33"/>
  <c r="G150" i="33"/>
  <c r="G149" i="33"/>
  <c r="G148" i="33"/>
  <c r="G147" i="33"/>
  <c r="G146" i="33"/>
  <c r="G145" i="33"/>
  <c r="G144" i="33"/>
  <c r="G143" i="33"/>
  <c r="G142" i="33"/>
  <c r="G141" i="33"/>
  <c r="G140" i="33"/>
  <c r="G139" i="33"/>
  <c r="G138" i="33"/>
  <c r="G137" i="33"/>
  <c r="G136" i="33"/>
  <c r="G135" i="33"/>
  <c r="G134" i="33"/>
  <c r="G133" i="33"/>
  <c r="G132" i="33"/>
  <c r="G131" i="33"/>
  <c r="G130" i="33"/>
  <c r="G129" i="33"/>
  <c r="G128" i="33"/>
  <c r="G127" i="33"/>
  <c r="G126" i="33"/>
  <c r="G125" i="33"/>
  <c r="G124" i="33"/>
  <c r="G123" i="33"/>
  <c r="G122" i="33"/>
  <c r="G121" i="33"/>
  <c r="G120" i="33"/>
  <c r="G119" i="33"/>
  <c r="G118" i="33"/>
  <c r="G117" i="33"/>
  <c r="G116" i="33"/>
  <c r="G115" i="33"/>
  <c r="G114" i="33"/>
  <c r="G113" i="33"/>
  <c r="G112" i="33"/>
  <c r="G111" i="33"/>
  <c r="G110" i="33"/>
  <c r="G109" i="33"/>
  <c r="G108" i="33"/>
  <c r="G107" i="33"/>
  <c r="G106" i="33"/>
  <c r="G105" i="33"/>
  <c r="G104" i="33"/>
  <c r="G103" i="33"/>
  <c r="G102" i="33"/>
  <c r="G101" i="33"/>
  <c r="G100" i="33"/>
  <c r="G99" i="33"/>
  <c r="G98" i="33"/>
  <c r="G97" i="33"/>
  <c r="G96" i="33"/>
  <c r="G95" i="33"/>
  <c r="G94" i="33"/>
  <c r="G93" i="33"/>
  <c r="G92" i="33"/>
  <c r="G91" i="33"/>
  <c r="G90" i="33"/>
  <c r="G89" i="33"/>
  <c r="G88" i="33"/>
  <c r="G87" i="33"/>
  <c r="G86" i="33"/>
  <c r="G85" i="33"/>
  <c r="G84" i="33"/>
  <c r="G83" i="33"/>
  <c r="G82" i="33"/>
  <c r="G81" i="33"/>
  <c r="G80" i="33"/>
  <c r="G79" i="33"/>
  <c r="G78" i="33"/>
  <c r="G77" i="33"/>
  <c r="G76" i="33"/>
  <c r="G75" i="33"/>
  <c r="G74" i="33"/>
  <c r="G73" i="33"/>
  <c r="G72" i="33"/>
  <c r="G71" i="33"/>
  <c r="G70" i="33"/>
  <c r="G69" i="33"/>
  <c r="G68" i="33"/>
  <c r="G67" i="33"/>
  <c r="G66" i="33"/>
  <c r="G65" i="33"/>
  <c r="G64" i="33"/>
  <c r="G63" i="33"/>
  <c r="G62" i="33"/>
  <c r="G61" i="33"/>
  <c r="G60" i="33"/>
  <c r="G59" i="33"/>
  <c r="G58" i="33"/>
  <c r="G57" i="33"/>
  <c r="G56" i="33"/>
  <c r="G55" i="33"/>
  <c r="G54" i="33"/>
  <c r="G53" i="33"/>
  <c r="G52" i="33"/>
  <c r="G51" i="33"/>
  <c r="G50" i="33"/>
  <c r="G49" i="33"/>
  <c r="G48" i="33"/>
  <c r="G47" i="33"/>
  <c r="G46" i="33"/>
  <c r="G45" i="33"/>
  <c r="G44" i="33"/>
  <c r="G43" i="33"/>
  <c r="G42" i="33"/>
  <c r="G41" i="33"/>
  <c r="G40" i="33"/>
  <c r="G39" i="33"/>
  <c r="G38" i="33"/>
  <c r="G37" i="33"/>
  <c r="G36" i="33"/>
  <c r="G35" i="33"/>
  <c r="G34" i="33"/>
  <c r="G33" i="33"/>
  <c r="G32" i="33"/>
  <c r="G31" i="33"/>
  <c r="G30" i="33"/>
  <c r="G29" i="33"/>
  <c r="G28" i="33"/>
  <c r="G27" i="33"/>
  <c r="G26" i="33"/>
  <c r="G25" i="33"/>
  <c r="G24" i="33"/>
  <c r="G23" i="33"/>
  <c r="G22" i="33"/>
  <c r="G21" i="33"/>
  <c r="G20" i="33"/>
  <c r="G19" i="33"/>
  <c r="G18" i="33"/>
  <c r="G17" i="33"/>
  <c r="G16" i="33"/>
  <c r="G15" i="33"/>
  <c r="G14" i="33"/>
  <c r="G13" i="33"/>
  <c r="G12" i="33"/>
  <c r="G11" i="33"/>
  <c r="G10" i="33"/>
  <c r="G3000" i="32"/>
  <c r="G2999" i="32"/>
  <c r="G2998" i="32"/>
  <c r="G2997" i="32"/>
  <c r="G2996" i="32"/>
  <c r="G2995" i="32"/>
  <c r="G2994" i="32"/>
  <c r="G2993" i="32"/>
  <c r="G2992" i="32"/>
  <c r="G2991" i="32"/>
  <c r="G2990" i="32"/>
  <c r="G2989" i="32"/>
  <c r="G2988" i="32"/>
  <c r="G2987" i="32"/>
  <c r="G2986" i="32"/>
  <c r="G2985" i="32"/>
  <c r="G2984" i="32"/>
  <c r="G2983" i="32"/>
  <c r="G2982" i="32"/>
  <c r="G2981" i="32"/>
  <c r="G2980" i="32"/>
  <c r="G2979" i="32"/>
  <c r="G2978" i="32"/>
  <c r="G2977" i="32"/>
  <c r="G2976" i="32"/>
  <c r="G2975" i="32"/>
  <c r="G2974" i="32"/>
  <c r="G2973" i="32"/>
  <c r="G2972" i="32"/>
  <c r="G2971" i="32"/>
  <c r="G2970" i="32"/>
  <c r="G2969" i="32"/>
  <c r="G2968" i="32"/>
  <c r="G2967" i="32"/>
  <c r="G2966" i="32"/>
  <c r="G2965" i="32"/>
  <c r="G2964" i="32"/>
  <c r="G2963" i="32"/>
  <c r="G2962" i="32"/>
  <c r="G2961" i="32"/>
  <c r="G2960" i="32"/>
  <c r="G2959" i="32"/>
  <c r="G2958" i="32"/>
  <c r="G2957" i="32"/>
  <c r="G2956" i="32"/>
  <c r="G2955" i="32"/>
  <c r="G2954" i="32"/>
  <c r="G2953" i="32"/>
  <c r="G2952" i="32"/>
  <c r="G2951" i="32"/>
  <c r="G2950" i="32"/>
  <c r="G2949" i="32"/>
  <c r="G2948" i="32"/>
  <c r="G2947" i="32"/>
  <c r="G2946" i="32"/>
  <c r="G2945" i="32"/>
  <c r="G2944" i="32"/>
  <c r="G2943" i="32"/>
  <c r="G2942" i="32"/>
  <c r="G2941" i="32"/>
  <c r="G2940" i="32"/>
  <c r="G2939" i="32"/>
  <c r="G2938" i="32"/>
  <c r="G2937" i="32"/>
  <c r="G2936" i="32"/>
  <c r="G2935" i="32"/>
  <c r="G2934" i="32"/>
  <c r="G2933" i="32"/>
  <c r="G2932" i="32"/>
  <c r="G2931" i="32"/>
  <c r="G2930" i="32"/>
  <c r="G2929" i="32"/>
  <c r="G2928" i="32"/>
  <c r="G2927" i="32"/>
  <c r="G2926" i="32"/>
  <c r="G2925" i="32"/>
  <c r="G2924" i="32"/>
  <c r="G2923" i="32"/>
  <c r="G2922" i="32"/>
  <c r="G2921" i="32"/>
  <c r="G2920" i="32"/>
  <c r="G2919" i="32"/>
  <c r="G2918" i="32"/>
  <c r="G2917" i="32"/>
  <c r="G2916" i="32"/>
  <c r="G2915" i="32"/>
  <c r="G2914" i="32"/>
  <c r="G2913" i="32"/>
  <c r="G2912" i="32"/>
  <c r="G2911" i="32"/>
  <c r="G2910" i="32"/>
  <c r="G2909" i="32"/>
  <c r="G2908" i="32"/>
  <c r="G2907" i="32"/>
  <c r="G2906" i="32"/>
  <c r="G2905" i="32"/>
  <c r="G2904" i="32"/>
  <c r="G2903" i="32"/>
  <c r="G2902" i="32"/>
  <c r="G2901" i="32"/>
  <c r="G2900" i="32"/>
  <c r="G2899" i="32"/>
  <c r="G2898" i="32"/>
  <c r="G2897" i="32"/>
  <c r="G2896" i="32"/>
  <c r="G2895" i="32"/>
  <c r="G2894" i="32"/>
  <c r="G2893" i="32"/>
  <c r="G2892" i="32"/>
  <c r="G2891" i="32"/>
  <c r="G2890" i="32"/>
  <c r="G2889" i="32"/>
  <c r="G2888" i="32"/>
  <c r="G2887" i="32"/>
  <c r="G2886" i="32"/>
  <c r="G2885" i="32"/>
  <c r="G2884" i="32"/>
  <c r="G2883" i="32"/>
  <c r="G2882" i="32"/>
  <c r="G2881" i="32"/>
  <c r="G2880" i="32"/>
  <c r="G2879" i="32"/>
  <c r="G2878" i="32"/>
  <c r="G2877" i="32"/>
  <c r="G2876" i="32"/>
  <c r="G2875" i="32"/>
  <c r="G2874" i="32"/>
  <c r="G2873" i="32"/>
  <c r="G2872" i="32"/>
  <c r="G2871" i="32"/>
  <c r="G2870" i="32"/>
  <c r="G2869" i="32"/>
  <c r="G2868" i="32"/>
  <c r="G2867" i="32"/>
  <c r="G2866" i="32"/>
  <c r="G2865" i="32"/>
  <c r="G2864" i="32"/>
  <c r="G2863" i="32"/>
  <c r="G2862" i="32"/>
  <c r="G2861" i="32"/>
  <c r="G2860" i="32"/>
  <c r="G2859" i="32"/>
  <c r="G2858" i="32"/>
  <c r="G2857" i="32"/>
  <c r="G2856" i="32"/>
  <c r="G2855" i="32"/>
  <c r="G2854" i="32"/>
  <c r="G2853" i="32"/>
  <c r="G2852" i="32"/>
  <c r="G2851" i="32"/>
  <c r="G2850" i="32"/>
  <c r="G2849" i="32"/>
  <c r="G2848" i="32"/>
  <c r="G2847" i="32"/>
  <c r="G2846" i="32"/>
  <c r="G2845" i="32"/>
  <c r="G2844" i="32"/>
  <c r="G2843" i="32"/>
  <c r="G2842" i="32"/>
  <c r="G2841" i="32"/>
  <c r="G2840" i="32"/>
  <c r="G2839" i="32"/>
  <c r="G2838" i="32"/>
  <c r="G2837" i="32"/>
  <c r="G2836" i="32"/>
  <c r="G2835" i="32"/>
  <c r="G2834" i="32"/>
  <c r="G2833" i="32"/>
  <c r="G2832" i="32"/>
  <c r="G2831" i="32"/>
  <c r="G2830" i="32"/>
  <c r="G2829" i="32"/>
  <c r="G2828" i="32"/>
  <c r="G2827" i="32"/>
  <c r="G2826" i="32"/>
  <c r="G2825" i="32"/>
  <c r="G2824" i="32"/>
  <c r="G2823" i="32"/>
  <c r="G2822" i="32"/>
  <c r="G2821" i="32"/>
  <c r="G2820" i="32"/>
  <c r="G2819" i="32"/>
  <c r="G2818" i="32"/>
  <c r="G2817" i="32"/>
  <c r="G2816" i="32"/>
  <c r="G2815" i="32"/>
  <c r="G2814" i="32"/>
  <c r="G2813" i="32"/>
  <c r="G2812" i="32"/>
  <c r="G2811" i="32"/>
  <c r="G2810" i="32"/>
  <c r="G2809" i="32"/>
  <c r="G2808" i="32"/>
  <c r="G2807" i="32"/>
  <c r="G2806" i="32"/>
  <c r="G2805" i="32"/>
  <c r="G2804" i="32"/>
  <c r="G2803" i="32"/>
  <c r="G2802" i="32"/>
  <c r="G2801" i="32"/>
  <c r="G2800" i="32"/>
  <c r="G2799" i="32"/>
  <c r="G2798" i="32"/>
  <c r="G2797" i="32"/>
  <c r="G2796" i="32"/>
  <c r="G2795" i="32"/>
  <c r="G2794" i="32"/>
  <c r="G2793" i="32"/>
  <c r="G2792" i="32"/>
  <c r="G2791" i="32"/>
  <c r="G2790" i="32"/>
  <c r="G2789" i="32"/>
  <c r="G2788" i="32"/>
  <c r="G2787" i="32"/>
  <c r="G2786" i="32"/>
  <c r="G2785" i="32"/>
  <c r="G2784" i="32"/>
  <c r="G2783" i="32"/>
  <c r="G2782" i="32"/>
  <c r="G2781" i="32"/>
  <c r="G2780" i="32"/>
  <c r="G2779" i="32"/>
  <c r="G2778" i="32"/>
  <c r="G2777" i="32"/>
  <c r="G2776" i="32"/>
  <c r="G2775" i="32"/>
  <c r="G2774" i="32"/>
  <c r="G2773" i="32"/>
  <c r="G2772" i="32"/>
  <c r="G2771" i="32"/>
  <c r="G2770" i="32"/>
  <c r="G2769" i="32"/>
  <c r="G2768" i="32"/>
  <c r="G2767" i="32"/>
  <c r="G2766" i="32"/>
  <c r="G2765" i="32"/>
  <c r="G2764" i="32"/>
  <c r="G2763" i="32"/>
  <c r="G2762" i="32"/>
  <c r="G2761" i="32"/>
  <c r="G2760" i="32"/>
  <c r="G2759" i="32"/>
  <c r="G2758" i="32"/>
  <c r="G2757" i="32"/>
  <c r="G2756" i="32"/>
  <c r="G2755" i="32"/>
  <c r="G2754" i="32"/>
  <c r="G2753" i="32"/>
  <c r="G2752" i="32"/>
  <c r="G2751" i="32"/>
  <c r="G2750" i="32"/>
  <c r="G2749" i="32"/>
  <c r="G2748" i="32"/>
  <c r="G2747" i="32"/>
  <c r="G2746" i="32"/>
  <c r="G2745" i="32"/>
  <c r="G2744" i="32"/>
  <c r="G2743" i="32"/>
  <c r="G2742" i="32"/>
  <c r="G2741" i="32"/>
  <c r="G2740" i="32"/>
  <c r="G2739" i="32"/>
  <c r="G2738" i="32"/>
  <c r="G2737" i="32"/>
  <c r="G2736" i="32"/>
  <c r="G2735" i="32"/>
  <c r="G2734" i="32"/>
  <c r="G2733" i="32"/>
  <c r="G2732" i="32"/>
  <c r="G2731" i="32"/>
  <c r="G2730" i="32"/>
  <c r="G2729" i="32"/>
  <c r="G2728" i="32"/>
  <c r="G2727" i="32"/>
  <c r="G2726" i="32"/>
  <c r="G2725" i="32"/>
  <c r="G2724" i="32"/>
  <c r="G2723" i="32"/>
  <c r="G2722" i="32"/>
  <c r="G2721" i="32"/>
  <c r="G2720" i="32"/>
  <c r="G2719" i="32"/>
  <c r="G2718" i="32"/>
  <c r="G2717" i="32"/>
  <c r="G2716" i="32"/>
  <c r="G2715" i="32"/>
  <c r="G2714" i="32"/>
  <c r="G2713" i="32"/>
  <c r="G2712" i="32"/>
  <c r="G2711" i="32"/>
  <c r="G2710" i="32"/>
  <c r="G2709" i="32"/>
  <c r="G2708" i="32"/>
  <c r="G2707" i="32"/>
  <c r="G2706" i="32"/>
  <c r="G2705" i="32"/>
  <c r="G2704" i="32"/>
  <c r="G2703" i="32"/>
  <c r="G2702" i="32"/>
  <c r="G2701" i="32"/>
  <c r="G2700" i="32"/>
  <c r="G2699" i="32"/>
  <c r="G2698" i="32"/>
  <c r="G2697" i="32"/>
  <c r="G2696" i="32"/>
  <c r="G2695" i="32"/>
  <c r="G2694" i="32"/>
  <c r="G2693" i="32"/>
  <c r="G2692" i="32"/>
  <c r="G2691" i="32"/>
  <c r="G2690" i="32"/>
  <c r="G2689" i="32"/>
  <c r="G2688" i="32"/>
  <c r="G2687" i="32"/>
  <c r="G2686" i="32"/>
  <c r="G2685" i="32"/>
  <c r="G2684" i="32"/>
  <c r="G2683" i="32"/>
  <c r="G2682" i="32"/>
  <c r="G2681" i="32"/>
  <c r="G2680" i="32"/>
  <c r="G2679" i="32"/>
  <c r="G2678" i="32"/>
  <c r="G2677" i="32"/>
  <c r="G2676" i="32"/>
  <c r="G2675" i="32"/>
  <c r="G2674" i="32"/>
  <c r="G2673" i="32"/>
  <c r="G2672" i="32"/>
  <c r="G2671" i="32"/>
  <c r="G2670" i="32"/>
  <c r="G2669" i="32"/>
  <c r="G2668" i="32"/>
  <c r="G2667" i="32"/>
  <c r="G2666" i="32"/>
  <c r="G2665" i="32"/>
  <c r="G2664" i="32"/>
  <c r="G2663" i="32"/>
  <c r="G2662" i="32"/>
  <c r="G2661" i="32"/>
  <c r="G2660" i="32"/>
  <c r="G2659" i="32"/>
  <c r="G2658" i="32"/>
  <c r="G2657" i="32"/>
  <c r="G2656" i="32"/>
  <c r="G2655" i="32"/>
  <c r="G2654" i="32"/>
  <c r="G2653" i="32"/>
  <c r="G2652" i="32"/>
  <c r="G2651" i="32"/>
  <c r="G2650" i="32"/>
  <c r="G2649" i="32"/>
  <c r="G2648" i="32"/>
  <c r="G2647" i="32"/>
  <c r="G2646" i="32"/>
  <c r="G2645" i="32"/>
  <c r="G2644" i="32"/>
  <c r="G2643" i="32"/>
  <c r="G2642" i="32"/>
  <c r="G2641" i="32"/>
  <c r="G2640" i="32"/>
  <c r="G2639" i="32"/>
  <c r="G2638" i="32"/>
  <c r="G2637" i="32"/>
  <c r="G2636" i="32"/>
  <c r="G2635" i="32"/>
  <c r="G2634" i="32"/>
  <c r="G2633" i="32"/>
  <c r="G2632" i="32"/>
  <c r="G2631" i="32"/>
  <c r="G2630" i="32"/>
  <c r="G2629" i="32"/>
  <c r="G2628" i="32"/>
  <c r="G2627" i="32"/>
  <c r="G2626" i="32"/>
  <c r="G2625" i="32"/>
  <c r="G2624" i="32"/>
  <c r="G2623" i="32"/>
  <c r="G2622" i="32"/>
  <c r="G2621" i="32"/>
  <c r="G2620" i="32"/>
  <c r="G2619" i="32"/>
  <c r="G2618" i="32"/>
  <c r="G2617" i="32"/>
  <c r="G2616" i="32"/>
  <c r="G2615" i="32"/>
  <c r="G2614" i="32"/>
  <c r="G2613" i="32"/>
  <c r="G2612" i="32"/>
  <c r="G2611" i="32"/>
  <c r="G2610" i="32"/>
  <c r="G2609" i="32"/>
  <c r="G2608" i="32"/>
  <c r="G2607" i="32"/>
  <c r="G2606" i="32"/>
  <c r="G2605" i="32"/>
  <c r="G2604" i="32"/>
  <c r="G2603" i="32"/>
  <c r="G2602" i="32"/>
  <c r="G2601" i="32"/>
  <c r="G2600" i="32"/>
  <c r="G2599" i="32"/>
  <c r="G2598" i="32"/>
  <c r="G2597" i="32"/>
  <c r="G2596" i="32"/>
  <c r="G2595" i="32"/>
  <c r="G2594" i="32"/>
  <c r="G2593" i="32"/>
  <c r="G2592" i="32"/>
  <c r="G2591" i="32"/>
  <c r="G2590" i="32"/>
  <c r="G2589" i="32"/>
  <c r="G2588" i="32"/>
  <c r="G2587" i="32"/>
  <c r="G2586" i="32"/>
  <c r="G2585" i="32"/>
  <c r="G2584" i="32"/>
  <c r="G2583" i="32"/>
  <c r="G2582" i="32"/>
  <c r="G2581" i="32"/>
  <c r="G2580" i="32"/>
  <c r="G2579" i="32"/>
  <c r="G2578" i="32"/>
  <c r="G2577" i="32"/>
  <c r="G2576" i="32"/>
  <c r="G2575" i="32"/>
  <c r="G2574" i="32"/>
  <c r="G2573" i="32"/>
  <c r="G2572" i="32"/>
  <c r="G2571" i="32"/>
  <c r="G2570" i="32"/>
  <c r="G2569" i="32"/>
  <c r="G2568" i="32"/>
  <c r="G2567" i="32"/>
  <c r="G2566" i="32"/>
  <c r="G2565" i="32"/>
  <c r="G2564" i="32"/>
  <c r="G2563" i="32"/>
  <c r="G2562" i="32"/>
  <c r="G2561" i="32"/>
  <c r="G2560" i="32"/>
  <c r="G2559" i="32"/>
  <c r="G2558" i="32"/>
  <c r="G2557" i="32"/>
  <c r="G2556" i="32"/>
  <c r="G2555" i="32"/>
  <c r="G2554" i="32"/>
  <c r="G2553" i="32"/>
  <c r="G2552" i="32"/>
  <c r="G2551" i="32"/>
  <c r="G2550" i="32"/>
  <c r="G2549" i="32"/>
  <c r="G2548" i="32"/>
  <c r="G2547" i="32"/>
  <c r="G2546" i="32"/>
  <c r="G2545" i="32"/>
  <c r="G2544" i="32"/>
  <c r="G2543" i="32"/>
  <c r="G2542" i="32"/>
  <c r="G2541" i="32"/>
  <c r="G2540" i="32"/>
  <c r="G2539" i="32"/>
  <c r="G2538" i="32"/>
  <c r="G2537" i="32"/>
  <c r="G2536" i="32"/>
  <c r="G2535" i="32"/>
  <c r="G2534" i="32"/>
  <c r="G2533" i="32"/>
  <c r="G2532" i="32"/>
  <c r="G2531" i="32"/>
  <c r="G2530" i="32"/>
  <c r="G2529" i="32"/>
  <c r="G2528" i="32"/>
  <c r="G2527" i="32"/>
  <c r="G2526" i="32"/>
  <c r="G2525" i="32"/>
  <c r="G2524" i="32"/>
  <c r="G2523" i="32"/>
  <c r="G2522" i="32"/>
  <c r="G2521" i="32"/>
  <c r="G2520" i="32"/>
  <c r="G2519" i="32"/>
  <c r="G2518" i="32"/>
  <c r="G2517" i="32"/>
  <c r="G2516" i="32"/>
  <c r="G2515" i="32"/>
  <c r="G2514" i="32"/>
  <c r="G2513" i="32"/>
  <c r="G2512" i="32"/>
  <c r="G2511" i="32"/>
  <c r="G2510" i="32"/>
  <c r="G2509" i="32"/>
  <c r="G2508" i="32"/>
  <c r="G2507" i="32"/>
  <c r="G2506" i="32"/>
  <c r="G2505" i="32"/>
  <c r="G2504" i="32"/>
  <c r="G2503" i="32"/>
  <c r="G2502" i="32"/>
  <c r="G2501" i="32"/>
  <c r="G2500" i="32"/>
  <c r="G2499" i="32"/>
  <c r="G2498" i="32"/>
  <c r="G2497" i="32"/>
  <c r="G2496" i="32"/>
  <c r="G2495" i="32"/>
  <c r="G2494" i="32"/>
  <c r="G2493" i="32"/>
  <c r="G2492" i="32"/>
  <c r="G2491" i="32"/>
  <c r="G2490" i="32"/>
  <c r="G2489" i="32"/>
  <c r="G2488" i="32"/>
  <c r="G2487" i="32"/>
  <c r="G2486" i="32"/>
  <c r="G2485" i="32"/>
  <c r="G2484" i="32"/>
  <c r="G2483" i="32"/>
  <c r="G2482" i="32"/>
  <c r="G2481" i="32"/>
  <c r="G2480" i="32"/>
  <c r="G2479" i="32"/>
  <c r="G2478" i="32"/>
  <c r="G2477" i="32"/>
  <c r="G2476" i="32"/>
  <c r="G2475" i="32"/>
  <c r="G2474" i="32"/>
  <c r="G2473" i="32"/>
  <c r="G2472" i="32"/>
  <c r="G2471" i="32"/>
  <c r="G2470" i="32"/>
  <c r="G2469" i="32"/>
  <c r="G2468" i="32"/>
  <c r="G2467" i="32"/>
  <c r="G2466" i="32"/>
  <c r="G2465" i="32"/>
  <c r="G2464" i="32"/>
  <c r="G2463" i="32"/>
  <c r="G2462" i="32"/>
  <c r="G2461" i="32"/>
  <c r="G2460" i="32"/>
  <c r="G2459" i="32"/>
  <c r="G2458" i="32"/>
  <c r="G2457" i="32"/>
  <c r="G2456" i="32"/>
  <c r="G2455" i="32"/>
  <c r="G2454" i="32"/>
  <c r="G2453" i="32"/>
  <c r="G2452" i="32"/>
  <c r="G2451" i="32"/>
  <c r="G2450" i="32"/>
  <c r="G2449" i="32"/>
  <c r="G2448" i="32"/>
  <c r="G2447" i="32"/>
  <c r="G2446" i="32"/>
  <c r="G2445" i="32"/>
  <c r="G2444" i="32"/>
  <c r="G2443" i="32"/>
  <c r="G2442" i="32"/>
  <c r="G2441" i="32"/>
  <c r="G2440" i="32"/>
  <c r="G2439" i="32"/>
  <c r="G2438" i="32"/>
  <c r="G2437" i="32"/>
  <c r="G2436" i="32"/>
  <c r="G2435" i="32"/>
  <c r="G2434" i="32"/>
  <c r="G2433" i="32"/>
  <c r="G2432" i="32"/>
  <c r="G2431" i="32"/>
  <c r="G2430" i="32"/>
  <c r="G2429" i="32"/>
  <c r="G2428" i="32"/>
  <c r="G2427" i="32"/>
  <c r="G2426" i="32"/>
  <c r="G2425" i="32"/>
  <c r="G2424" i="32"/>
  <c r="G2423" i="32"/>
  <c r="G2422" i="32"/>
  <c r="G2421" i="32"/>
  <c r="G2420" i="32"/>
  <c r="G2419" i="32"/>
  <c r="G2418" i="32"/>
  <c r="G2417" i="32"/>
  <c r="G2416" i="32"/>
  <c r="G2415" i="32"/>
  <c r="G2414" i="32"/>
  <c r="G2413" i="32"/>
  <c r="G2412" i="32"/>
  <c r="G2411" i="32"/>
  <c r="G2410" i="32"/>
  <c r="G2409" i="32"/>
  <c r="G2408" i="32"/>
  <c r="G2407" i="32"/>
  <c r="G2406" i="32"/>
  <c r="G2405" i="32"/>
  <c r="G2404" i="32"/>
  <c r="G2403" i="32"/>
  <c r="G2402" i="32"/>
  <c r="G2401" i="32"/>
  <c r="G2400" i="32"/>
  <c r="G2399" i="32"/>
  <c r="G2398" i="32"/>
  <c r="G2397" i="32"/>
  <c r="G2396" i="32"/>
  <c r="G2395" i="32"/>
  <c r="G2394" i="32"/>
  <c r="G2393" i="32"/>
  <c r="G2392" i="32"/>
  <c r="G2391" i="32"/>
  <c r="G2390" i="32"/>
  <c r="G2389" i="32"/>
  <c r="G2388" i="32"/>
  <c r="G2387" i="32"/>
  <c r="G2386" i="32"/>
  <c r="G2385" i="32"/>
  <c r="G2384" i="32"/>
  <c r="G2383" i="32"/>
  <c r="G2382" i="32"/>
  <c r="G2381" i="32"/>
  <c r="G2380" i="32"/>
  <c r="G2379" i="32"/>
  <c r="G2378" i="32"/>
  <c r="G2377" i="32"/>
  <c r="G2376" i="32"/>
  <c r="G2375" i="32"/>
  <c r="G2374" i="32"/>
  <c r="G2373" i="32"/>
  <c r="G2372" i="32"/>
  <c r="G2371" i="32"/>
  <c r="G2370" i="32"/>
  <c r="G2369" i="32"/>
  <c r="G2368" i="32"/>
  <c r="G2367" i="32"/>
  <c r="G2366" i="32"/>
  <c r="G2365" i="32"/>
  <c r="G2364" i="32"/>
  <c r="G2363" i="32"/>
  <c r="G2362" i="32"/>
  <c r="G2361" i="32"/>
  <c r="G2360" i="32"/>
  <c r="G2359" i="32"/>
  <c r="G2358" i="32"/>
  <c r="G2357" i="32"/>
  <c r="G2356" i="32"/>
  <c r="G2355" i="32"/>
  <c r="G2354" i="32"/>
  <c r="G2353" i="32"/>
  <c r="G2352" i="32"/>
  <c r="G2351" i="32"/>
  <c r="G2350" i="32"/>
  <c r="G2349" i="32"/>
  <c r="G2348" i="32"/>
  <c r="G2347" i="32"/>
  <c r="G2346" i="32"/>
  <c r="G2345" i="32"/>
  <c r="G2344" i="32"/>
  <c r="G2343" i="32"/>
  <c r="G2342" i="32"/>
  <c r="G2341" i="32"/>
  <c r="G2340" i="32"/>
  <c r="G2339" i="32"/>
  <c r="G2338" i="32"/>
  <c r="G2337" i="32"/>
  <c r="G2336" i="32"/>
  <c r="G2335" i="32"/>
  <c r="G2334" i="32"/>
  <c r="G2333" i="32"/>
  <c r="G2332" i="32"/>
  <c r="G2331" i="32"/>
  <c r="G2330" i="32"/>
  <c r="G2329" i="32"/>
  <c r="G2328" i="32"/>
  <c r="G2327" i="32"/>
  <c r="G2326" i="32"/>
  <c r="G2325" i="32"/>
  <c r="G2324" i="32"/>
  <c r="G2323" i="32"/>
  <c r="G2322" i="32"/>
  <c r="G2321" i="32"/>
  <c r="G2320" i="32"/>
  <c r="G2319" i="32"/>
  <c r="G2318" i="32"/>
  <c r="G2317" i="32"/>
  <c r="G2316" i="32"/>
  <c r="G2315" i="32"/>
  <c r="G2314" i="32"/>
  <c r="G2313" i="32"/>
  <c r="G2312" i="32"/>
  <c r="G2311" i="32"/>
  <c r="G2310" i="32"/>
  <c r="G2309" i="32"/>
  <c r="G2308" i="32"/>
  <c r="G2307" i="32"/>
  <c r="G2306" i="32"/>
  <c r="G2305" i="32"/>
  <c r="G2304" i="32"/>
  <c r="G2303" i="32"/>
  <c r="G2302" i="32"/>
  <c r="G2301" i="32"/>
  <c r="G2300" i="32"/>
  <c r="G2299" i="32"/>
  <c r="G2298" i="32"/>
  <c r="G2297" i="32"/>
  <c r="G2296" i="32"/>
  <c r="G2295" i="32"/>
  <c r="G2294" i="32"/>
  <c r="G2293" i="32"/>
  <c r="G2292" i="32"/>
  <c r="G2291" i="32"/>
  <c r="G2290" i="32"/>
  <c r="G2289" i="32"/>
  <c r="G2288" i="32"/>
  <c r="G2287" i="32"/>
  <c r="G2286" i="32"/>
  <c r="G2285" i="32"/>
  <c r="G2284" i="32"/>
  <c r="G2283" i="32"/>
  <c r="G2282" i="32"/>
  <c r="G2281" i="32"/>
  <c r="G2280" i="32"/>
  <c r="G2279" i="32"/>
  <c r="G2278" i="32"/>
  <c r="G2277" i="32"/>
  <c r="G2276" i="32"/>
  <c r="G2275" i="32"/>
  <c r="G2274" i="32"/>
  <c r="G2273" i="32"/>
  <c r="G2272" i="32"/>
  <c r="G2271" i="32"/>
  <c r="G2270" i="32"/>
  <c r="G2269" i="32"/>
  <c r="G2268" i="32"/>
  <c r="G2267" i="32"/>
  <c r="G2266" i="32"/>
  <c r="G2265" i="32"/>
  <c r="G2264" i="32"/>
  <c r="G2263" i="32"/>
  <c r="G2262" i="32"/>
  <c r="G2261" i="32"/>
  <c r="G2260" i="32"/>
  <c r="G2259" i="32"/>
  <c r="G2258" i="32"/>
  <c r="G2257" i="32"/>
  <c r="G2256" i="32"/>
  <c r="G2255" i="32"/>
  <c r="G2254" i="32"/>
  <c r="G2253" i="32"/>
  <c r="G2252" i="32"/>
  <c r="G2251" i="32"/>
  <c r="G2250" i="32"/>
  <c r="G2249" i="32"/>
  <c r="G2248" i="32"/>
  <c r="G2247" i="32"/>
  <c r="G2246" i="32"/>
  <c r="G2245" i="32"/>
  <c r="G2244" i="32"/>
  <c r="G2243" i="32"/>
  <c r="G2242" i="32"/>
  <c r="G2241" i="32"/>
  <c r="G2240" i="32"/>
  <c r="G2239" i="32"/>
  <c r="G2238" i="32"/>
  <c r="G2237" i="32"/>
  <c r="G2236" i="32"/>
  <c r="G2235" i="32"/>
  <c r="G2234" i="32"/>
  <c r="G2233" i="32"/>
  <c r="G2232" i="32"/>
  <c r="G2231" i="32"/>
  <c r="G2230" i="32"/>
  <c r="G2229" i="32"/>
  <c r="G2228" i="32"/>
  <c r="G2227" i="32"/>
  <c r="G2226" i="32"/>
  <c r="G2225" i="32"/>
  <c r="G2224" i="32"/>
  <c r="G2223" i="32"/>
  <c r="G2222" i="32"/>
  <c r="G2221" i="32"/>
  <c r="G2220" i="32"/>
  <c r="G2219" i="32"/>
  <c r="G2218" i="32"/>
  <c r="G2217" i="32"/>
  <c r="G2216" i="32"/>
  <c r="G2215" i="32"/>
  <c r="G2214" i="32"/>
  <c r="G2213" i="32"/>
  <c r="G2212" i="32"/>
  <c r="G2211" i="32"/>
  <c r="G2210" i="32"/>
  <c r="G2209" i="32"/>
  <c r="G2208" i="32"/>
  <c r="G2207" i="32"/>
  <c r="G2206" i="32"/>
  <c r="G2205" i="32"/>
  <c r="G2204" i="32"/>
  <c r="G2203" i="32"/>
  <c r="G2202" i="32"/>
  <c r="G2201" i="32"/>
  <c r="G2200" i="32"/>
  <c r="G2199" i="32"/>
  <c r="G2198" i="32"/>
  <c r="G2197" i="32"/>
  <c r="G2196" i="32"/>
  <c r="G2195" i="32"/>
  <c r="G2194" i="32"/>
  <c r="G2193" i="32"/>
  <c r="G2192" i="32"/>
  <c r="G2191" i="32"/>
  <c r="G2190" i="32"/>
  <c r="G2189" i="32"/>
  <c r="G2188" i="32"/>
  <c r="G2187" i="32"/>
  <c r="G2186" i="32"/>
  <c r="G2185" i="32"/>
  <c r="G2184" i="32"/>
  <c r="G2183" i="32"/>
  <c r="G2182" i="32"/>
  <c r="G2181" i="32"/>
  <c r="G2180" i="32"/>
  <c r="G2179" i="32"/>
  <c r="G2178" i="32"/>
  <c r="G2177" i="32"/>
  <c r="G2176" i="32"/>
  <c r="G2175" i="32"/>
  <c r="G2174" i="32"/>
  <c r="G2173" i="32"/>
  <c r="G2172" i="32"/>
  <c r="G2171" i="32"/>
  <c r="G2170" i="32"/>
  <c r="G2169" i="32"/>
  <c r="G2168" i="32"/>
  <c r="G2167" i="32"/>
  <c r="G2166" i="32"/>
  <c r="G2165" i="32"/>
  <c r="G2164" i="32"/>
  <c r="G2163" i="32"/>
  <c r="G2162" i="32"/>
  <c r="G2161" i="32"/>
  <c r="G2160" i="32"/>
  <c r="G2159" i="32"/>
  <c r="G2158" i="32"/>
  <c r="G2157" i="32"/>
  <c r="G2156" i="32"/>
  <c r="G2155" i="32"/>
  <c r="G2154" i="32"/>
  <c r="G2153" i="32"/>
  <c r="G2152" i="32"/>
  <c r="G2151" i="32"/>
  <c r="G2150" i="32"/>
  <c r="G2149" i="32"/>
  <c r="G2148" i="32"/>
  <c r="G2147" i="32"/>
  <c r="G2146" i="32"/>
  <c r="G2145" i="32"/>
  <c r="G2144" i="32"/>
  <c r="G2143" i="32"/>
  <c r="G2142" i="32"/>
  <c r="G2141" i="32"/>
  <c r="G2140" i="32"/>
  <c r="G2139" i="32"/>
  <c r="G2138" i="32"/>
  <c r="G2137" i="32"/>
  <c r="G2136" i="32"/>
  <c r="G2135" i="32"/>
  <c r="G2134" i="32"/>
  <c r="G2133" i="32"/>
  <c r="G2132" i="32"/>
  <c r="G2131" i="32"/>
  <c r="G2130" i="32"/>
  <c r="G2129" i="32"/>
  <c r="G2128" i="32"/>
  <c r="G2127" i="32"/>
  <c r="G2126" i="32"/>
  <c r="G2125" i="32"/>
  <c r="G2124" i="32"/>
  <c r="G2123" i="32"/>
  <c r="G2122" i="32"/>
  <c r="G2121" i="32"/>
  <c r="G2120" i="32"/>
  <c r="G2119" i="32"/>
  <c r="G2118" i="32"/>
  <c r="G2117" i="32"/>
  <c r="G2116" i="32"/>
  <c r="G2115" i="32"/>
  <c r="G2114" i="32"/>
  <c r="G2113" i="32"/>
  <c r="G2112" i="32"/>
  <c r="G2111" i="32"/>
  <c r="G2110" i="32"/>
  <c r="G2109" i="32"/>
  <c r="G2108" i="32"/>
  <c r="G2107" i="32"/>
  <c r="G2106" i="32"/>
  <c r="G2105" i="32"/>
  <c r="G2104" i="32"/>
  <c r="G2103" i="32"/>
  <c r="G2102" i="32"/>
  <c r="G2101" i="32"/>
  <c r="G2100" i="32"/>
  <c r="G2099" i="32"/>
  <c r="G2098" i="32"/>
  <c r="G2097" i="32"/>
  <c r="G2096" i="32"/>
  <c r="G2095" i="32"/>
  <c r="G2094" i="32"/>
  <c r="G2093" i="32"/>
  <c r="G2092" i="32"/>
  <c r="G2091" i="32"/>
  <c r="G2090" i="32"/>
  <c r="G2089" i="32"/>
  <c r="G2088" i="32"/>
  <c r="G2087" i="32"/>
  <c r="G2086" i="32"/>
  <c r="G2085" i="32"/>
  <c r="G2084" i="32"/>
  <c r="G2083" i="32"/>
  <c r="G2082" i="32"/>
  <c r="G2081" i="32"/>
  <c r="G2080" i="32"/>
  <c r="G2079" i="32"/>
  <c r="G2078" i="32"/>
  <c r="G2077" i="32"/>
  <c r="G2076" i="32"/>
  <c r="G2075" i="32"/>
  <c r="G2074" i="32"/>
  <c r="G2073" i="32"/>
  <c r="G2072" i="32"/>
  <c r="G2071" i="32"/>
  <c r="G2070" i="32"/>
  <c r="G2069" i="32"/>
  <c r="G2068" i="32"/>
  <c r="G2067" i="32"/>
  <c r="G2066" i="32"/>
  <c r="G2065" i="32"/>
  <c r="G2064" i="32"/>
  <c r="G2063" i="32"/>
  <c r="G2062" i="32"/>
  <c r="G2061" i="32"/>
  <c r="G2060" i="32"/>
  <c r="G2059" i="32"/>
  <c r="G2058" i="32"/>
  <c r="G2057" i="32"/>
  <c r="G2056" i="32"/>
  <c r="G2055" i="32"/>
  <c r="G2054" i="32"/>
  <c r="G2053" i="32"/>
  <c r="G2052" i="32"/>
  <c r="G2051" i="32"/>
  <c r="G2050" i="32"/>
  <c r="G2049" i="32"/>
  <c r="G2048" i="32"/>
  <c r="G2047" i="32"/>
  <c r="G2046" i="32"/>
  <c r="G2045" i="32"/>
  <c r="G2044" i="32"/>
  <c r="G2043" i="32"/>
  <c r="G2042" i="32"/>
  <c r="G2041" i="32"/>
  <c r="G2040" i="32"/>
  <c r="G2039" i="32"/>
  <c r="G2038" i="32"/>
  <c r="G2037" i="32"/>
  <c r="G2036" i="32"/>
  <c r="G2035" i="32"/>
  <c r="G2034" i="32"/>
  <c r="G2033" i="32"/>
  <c r="G2032" i="32"/>
  <c r="G2031" i="32"/>
  <c r="G2030" i="32"/>
  <c r="G2029" i="32"/>
  <c r="G2028" i="32"/>
  <c r="G2027" i="32"/>
  <c r="G2026" i="32"/>
  <c r="G2025" i="32"/>
  <c r="G2024" i="32"/>
  <c r="G2023" i="32"/>
  <c r="G2022" i="32"/>
  <c r="G2021" i="32"/>
  <c r="G2020" i="32"/>
  <c r="G2019" i="32"/>
  <c r="G2018" i="32"/>
  <c r="G2017" i="32"/>
  <c r="G2016" i="32"/>
  <c r="G2015" i="32"/>
  <c r="G2014" i="32"/>
  <c r="G2013" i="32"/>
  <c r="G2012" i="32"/>
  <c r="G2011" i="32"/>
  <c r="G2010" i="32"/>
  <c r="G2009" i="32"/>
  <c r="G2008" i="32"/>
  <c r="G2007" i="32"/>
  <c r="G2006" i="32"/>
  <c r="G2005" i="32"/>
  <c r="G2004" i="32"/>
  <c r="G2003" i="32"/>
  <c r="G2002" i="32"/>
  <c r="G2001" i="32"/>
  <c r="G2000" i="32"/>
  <c r="G1999" i="32"/>
  <c r="G1998" i="32"/>
  <c r="G1997" i="32"/>
  <c r="G1996" i="32"/>
  <c r="G1995" i="32"/>
  <c r="G1994" i="32"/>
  <c r="G1993" i="32"/>
  <c r="G1992" i="32"/>
  <c r="G1991" i="32"/>
  <c r="G1990" i="32"/>
  <c r="G1989" i="32"/>
  <c r="G1988" i="32"/>
  <c r="G1987" i="32"/>
  <c r="G1986" i="32"/>
  <c r="G1985" i="32"/>
  <c r="G1984" i="32"/>
  <c r="G1983" i="32"/>
  <c r="G1982" i="32"/>
  <c r="G1981" i="32"/>
  <c r="G1980" i="32"/>
  <c r="G1979" i="32"/>
  <c r="G1978" i="32"/>
  <c r="G1977" i="32"/>
  <c r="G1976" i="32"/>
  <c r="G1975" i="32"/>
  <c r="G1974" i="32"/>
  <c r="G1973" i="32"/>
  <c r="G1972" i="32"/>
  <c r="G1971" i="32"/>
  <c r="G1970" i="32"/>
  <c r="G1969" i="32"/>
  <c r="G1968" i="32"/>
  <c r="G1967" i="32"/>
  <c r="G1966" i="32"/>
  <c r="G1965" i="32"/>
  <c r="G1964" i="32"/>
  <c r="G1963" i="32"/>
  <c r="G1962" i="32"/>
  <c r="G1961" i="32"/>
  <c r="G1960" i="32"/>
  <c r="G1959" i="32"/>
  <c r="G1958" i="32"/>
  <c r="G1957" i="32"/>
  <c r="G1956" i="32"/>
  <c r="G1955" i="32"/>
  <c r="G1954" i="32"/>
  <c r="G1953" i="32"/>
  <c r="G1952" i="32"/>
  <c r="G1951" i="32"/>
  <c r="G1950" i="32"/>
  <c r="G1949" i="32"/>
  <c r="G1948" i="32"/>
  <c r="G1947" i="32"/>
  <c r="G1946" i="32"/>
  <c r="G1945" i="32"/>
  <c r="G1944" i="32"/>
  <c r="G1943" i="32"/>
  <c r="G1942" i="32"/>
  <c r="G1941" i="32"/>
  <c r="G1940" i="32"/>
  <c r="G1939" i="32"/>
  <c r="G1938" i="32"/>
  <c r="G1937" i="32"/>
  <c r="G1936" i="32"/>
  <c r="G1935" i="32"/>
  <c r="G1934" i="32"/>
  <c r="G1933" i="32"/>
  <c r="G1932" i="32"/>
  <c r="G1931" i="32"/>
  <c r="G1930" i="32"/>
  <c r="G1929" i="32"/>
  <c r="G1928" i="32"/>
  <c r="G1927" i="32"/>
  <c r="G1926" i="32"/>
  <c r="G1925" i="32"/>
  <c r="G1924" i="32"/>
  <c r="G1923" i="32"/>
  <c r="G1922" i="32"/>
  <c r="G1921" i="32"/>
  <c r="G1920" i="32"/>
  <c r="G1919" i="32"/>
  <c r="G1918" i="32"/>
  <c r="G1917" i="32"/>
  <c r="G1916" i="32"/>
  <c r="G1915" i="32"/>
  <c r="G1914" i="32"/>
  <c r="G1913" i="32"/>
  <c r="G1912" i="32"/>
  <c r="G1911" i="32"/>
  <c r="G1910" i="32"/>
  <c r="G1909" i="32"/>
  <c r="G1908" i="32"/>
  <c r="G1907" i="32"/>
  <c r="G1906" i="32"/>
  <c r="G1905" i="32"/>
  <c r="G1904" i="32"/>
  <c r="G1903" i="32"/>
  <c r="G1902" i="32"/>
  <c r="G1901" i="32"/>
  <c r="G1900" i="32"/>
  <c r="G1899" i="32"/>
  <c r="G1898" i="32"/>
  <c r="G1897" i="32"/>
  <c r="G1896" i="32"/>
  <c r="G1895" i="32"/>
  <c r="G1894" i="32"/>
  <c r="G1893" i="32"/>
  <c r="G1892" i="32"/>
  <c r="G1891" i="32"/>
  <c r="G1890" i="32"/>
  <c r="G1889" i="32"/>
  <c r="G1888" i="32"/>
  <c r="G1887" i="32"/>
  <c r="G1886" i="32"/>
  <c r="G1885" i="32"/>
  <c r="G1884" i="32"/>
  <c r="G1883" i="32"/>
  <c r="G1882" i="32"/>
  <c r="G1881" i="32"/>
  <c r="G1880" i="32"/>
  <c r="G1879" i="32"/>
  <c r="G1878" i="32"/>
  <c r="G1877" i="32"/>
  <c r="G1876" i="32"/>
  <c r="G1875" i="32"/>
  <c r="G1874" i="32"/>
  <c r="G1873" i="32"/>
  <c r="G1872" i="32"/>
  <c r="G1871" i="32"/>
  <c r="G1870" i="32"/>
  <c r="G1869" i="32"/>
  <c r="G1868" i="32"/>
  <c r="G1867" i="32"/>
  <c r="G1866" i="32"/>
  <c r="G1865" i="32"/>
  <c r="G1864" i="32"/>
  <c r="G1863" i="32"/>
  <c r="G1862" i="32"/>
  <c r="G1861" i="32"/>
  <c r="G1860" i="32"/>
  <c r="G1859" i="32"/>
  <c r="G1858" i="32"/>
  <c r="G1857" i="32"/>
  <c r="G1856" i="32"/>
  <c r="G1855" i="32"/>
  <c r="G1854" i="32"/>
  <c r="G1853" i="32"/>
  <c r="G1852" i="32"/>
  <c r="G1851" i="32"/>
  <c r="G1850" i="32"/>
  <c r="G1849" i="32"/>
  <c r="G1848" i="32"/>
  <c r="G1847" i="32"/>
  <c r="G1846" i="32"/>
  <c r="G1845" i="32"/>
  <c r="G1844" i="32"/>
  <c r="G1843" i="32"/>
  <c r="G1842" i="32"/>
  <c r="G1841" i="32"/>
  <c r="G1840" i="32"/>
  <c r="G1839" i="32"/>
  <c r="G1838" i="32"/>
  <c r="G1837" i="32"/>
  <c r="G1836" i="32"/>
  <c r="G1835" i="32"/>
  <c r="G1834" i="32"/>
  <c r="G1833" i="32"/>
  <c r="G1832" i="32"/>
  <c r="G1831" i="32"/>
  <c r="G1830" i="32"/>
  <c r="G1829" i="32"/>
  <c r="G1828" i="32"/>
  <c r="G1827" i="32"/>
  <c r="G1826" i="32"/>
  <c r="G1825" i="32"/>
  <c r="G1824" i="32"/>
  <c r="G1823" i="32"/>
  <c r="G1822" i="32"/>
  <c r="G1821" i="32"/>
  <c r="G1820" i="32"/>
  <c r="G1819" i="32"/>
  <c r="G1818" i="32"/>
  <c r="G1817" i="32"/>
  <c r="G1816" i="32"/>
  <c r="G1815" i="32"/>
  <c r="G1814" i="32"/>
  <c r="G1813" i="32"/>
  <c r="G1812" i="32"/>
  <c r="G1811" i="32"/>
  <c r="G1810" i="32"/>
  <c r="G1809" i="32"/>
  <c r="G1808" i="32"/>
  <c r="G1807" i="32"/>
  <c r="G1806" i="32"/>
  <c r="G1805" i="32"/>
  <c r="G1804" i="32"/>
  <c r="G1803" i="32"/>
  <c r="G1802" i="32"/>
  <c r="G1801" i="32"/>
  <c r="G1800" i="32"/>
  <c r="G1799" i="32"/>
  <c r="G1798" i="32"/>
  <c r="G1797" i="32"/>
  <c r="G1796" i="32"/>
  <c r="G1795" i="32"/>
  <c r="G1794" i="32"/>
  <c r="G1793" i="32"/>
  <c r="G1792" i="32"/>
  <c r="G1791" i="32"/>
  <c r="G1790" i="32"/>
  <c r="G1789" i="32"/>
  <c r="G1788" i="32"/>
  <c r="G1787" i="32"/>
  <c r="G1786" i="32"/>
  <c r="G1785" i="32"/>
  <c r="G1784" i="32"/>
  <c r="G1783" i="32"/>
  <c r="G1782" i="32"/>
  <c r="G1781" i="32"/>
  <c r="G1780" i="32"/>
  <c r="G1779" i="32"/>
  <c r="G1778" i="32"/>
  <c r="G1777" i="32"/>
  <c r="G1776" i="32"/>
  <c r="G1775" i="32"/>
  <c r="G1774" i="32"/>
  <c r="G1773" i="32"/>
  <c r="G1772" i="32"/>
  <c r="G1771" i="32"/>
  <c r="G1770" i="32"/>
  <c r="G1769" i="32"/>
  <c r="G1768" i="32"/>
  <c r="G1767" i="32"/>
  <c r="G1766" i="32"/>
  <c r="G1765" i="32"/>
  <c r="G1764" i="32"/>
  <c r="G1763" i="32"/>
  <c r="G1762" i="32"/>
  <c r="G1761" i="32"/>
  <c r="G1760" i="32"/>
  <c r="G1759" i="32"/>
  <c r="G1758" i="32"/>
  <c r="G1757" i="32"/>
  <c r="G1756" i="32"/>
  <c r="G1755" i="32"/>
  <c r="G1754" i="32"/>
  <c r="G1753" i="32"/>
  <c r="G1752" i="32"/>
  <c r="G1751" i="32"/>
  <c r="G1750" i="32"/>
  <c r="G1749" i="32"/>
  <c r="G1748" i="32"/>
  <c r="G1747" i="32"/>
  <c r="G1746" i="32"/>
  <c r="G1745" i="32"/>
  <c r="G1744" i="32"/>
  <c r="G1743" i="32"/>
  <c r="G1742" i="32"/>
  <c r="G1741" i="32"/>
  <c r="G1740" i="32"/>
  <c r="G1739" i="32"/>
  <c r="G1738" i="32"/>
  <c r="G1737" i="32"/>
  <c r="G1736" i="32"/>
  <c r="G1735" i="32"/>
  <c r="G1734" i="32"/>
  <c r="G1733" i="32"/>
  <c r="G1732" i="32"/>
  <c r="G1731" i="32"/>
  <c r="G1730" i="32"/>
  <c r="G1729" i="32"/>
  <c r="G1728" i="32"/>
  <c r="G1727" i="32"/>
  <c r="G1726" i="32"/>
  <c r="G1725" i="32"/>
  <c r="G1724" i="32"/>
  <c r="G1723" i="32"/>
  <c r="G1722" i="32"/>
  <c r="G1721" i="32"/>
  <c r="G1720" i="32"/>
  <c r="G1719" i="32"/>
  <c r="G1718" i="32"/>
  <c r="G1717" i="32"/>
  <c r="G1716" i="32"/>
  <c r="G1715" i="32"/>
  <c r="G1714" i="32"/>
  <c r="G1713" i="32"/>
  <c r="G1712" i="32"/>
  <c r="G1711" i="32"/>
  <c r="G1710" i="32"/>
  <c r="G1709" i="32"/>
  <c r="G1708" i="32"/>
  <c r="G1707" i="32"/>
  <c r="G1706" i="32"/>
  <c r="G1705" i="32"/>
  <c r="G1704" i="32"/>
  <c r="G1703" i="32"/>
  <c r="G1702" i="32"/>
  <c r="G1701" i="32"/>
  <c r="G1700" i="32"/>
  <c r="G1699" i="32"/>
  <c r="G1698" i="32"/>
  <c r="G1697" i="32"/>
  <c r="G1696" i="32"/>
  <c r="G1695" i="32"/>
  <c r="G1694" i="32"/>
  <c r="G1693" i="32"/>
  <c r="G1692" i="32"/>
  <c r="G1691" i="32"/>
  <c r="G1690" i="32"/>
  <c r="G1689" i="32"/>
  <c r="G1688" i="32"/>
  <c r="G1687" i="32"/>
  <c r="G1686" i="32"/>
  <c r="G1685" i="32"/>
  <c r="G1684" i="32"/>
  <c r="G1683" i="32"/>
  <c r="G1682" i="32"/>
  <c r="G1681" i="32"/>
  <c r="G1680" i="32"/>
  <c r="G1679" i="32"/>
  <c r="G1678" i="32"/>
  <c r="G1677" i="32"/>
  <c r="G1676" i="32"/>
  <c r="G1675" i="32"/>
  <c r="G1674" i="32"/>
  <c r="G1673" i="32"/>
  <c r="G1672" i="32"/>
  <c r="G1671" i="32"/>
  <c r="G1670" i="32"/>
  <c r="G1669" i="32"/>
  <c r="G1668" i="32"/>
  <c r="G1667" i="32"/>
  <c r="G1666" i="32"/>
  <c r="G1665" i="32"/>
  <c r="G1664" i="32"/>
  <c r="G1663" i="32"/>
  <c r="G1662" i="32"/>
  <c r="G1661" i="32"/>
  <c r="G1660" i="32"/>
  <c r="G1659" i="32"/>
  <c r="G1658" i="32"/>
  <c r="G1657" i="32"/>
  <c r="G1656" i="32"/>
  <c r="G1655" i="32"/>
  <c r="G1654" i="32"/>
  <c r="G1653" i="32"/>
  <c r="G1652" i="32"/>
  <c r="G1651" i="32"/>
  <c r="G1650" i="32"/>
  <c r="G1649" i="32"/>
  <c r="G1648" i="32"/>
  <c r="G1647" i="32"/>
  <c r="G1646" i="32"/>
  <c r="G1645" i="32"/>
  <c r="G1644" i="32"/>
  <c r="G1643" i="32"/>
  <c r="G1642" i="32"/>
  <c r="G1641" i="32"/>
  <c r="G1640" i="32"/>
  <c r="G1639" i="32"/>
  <c r="G1638" i="32"/>
  <c r="G1637" i="32"/>
  <c r="G1636" i="32"/>
  <c r="G1635" i="32"/>
  <c r="G1634" i="32"/>
  <c r="G1633" i="32"/>
  <c r="G1632" i="32"/>
  <c r="G1631" i="32"/>
  <c r="G1630" i="32"/>
  <c r="G1629" i="32"/>
  <c r="G1628" i="32"/>
  <c r="G1627" i="32"/>
  <c r="G1626" i="32"/>
  <c r="G1625" i="32"/>
  <c r="G1624" i="32"/>
  <c r="G1623" i="32"/>
  <c r="G1622" i="32"/>
  <c r="G1621" i="32"/>
  <c r="G1620" i="32"/>
  <c r="G1619" i="32"/>
  <c r="G1618" i="32"/>
  <c r="G1617" i="32"/>
  <c r="G1616" i="32"/>
  <c r="G1615" i="32"/>
  <c r="G1614" i="32"/>
  <c r="G1613" i="32"/>
  <c r="G1612" i="32"/>
  <c r="G1611" i="32"/>
  <c r="G1610" i="32"/>
  <c r="G1609" i="32"/>
  <c r="G1608" i="32"/>
  <c r="G1607" i="32"/>
  <c r="G1606" i="32"/>
  <c r="G1605" i="32"/>
  <c r="G1604" i="32"/>
  <c r="G1603" i="32"/>
  <c r="G1602" i="32"/>
  <c r="G1601" i="32"/>
  <c r="G1600" i="32"/>
  <c r="G1599" i="32"/>
  <c r="G1598" i="32"/>
  <c r="G1597" i="32"/>
  <c r="G1596" i="32"/>
  <c r="G1595" i="32"/>
  <c r="G1594" i="32"/>
  <c r="G1593" i="32"/>
  <c r="G1592" i="32"/>
  <c r="G1591" i="32"/>
  <c r="G1590" i="32"/>
  <c r="G1589" i="32"/>
  <c r="G1588" i="32"/>
  <c r="G1587" i="32"/>
  <c r="G1586" i="32"/>
  <c r="G1585" i="32"/>
  <c r="G1584" i="32"/>
  <c r="G1583" i="32"/>
  <c r="G1582" i="32"/>
  <c r="G1581" i="32"/>
  <c r="G1580" i="32"/>
  <c r="G1579" i="32"/>
  <c r="G1578" i="32"/>
  <c r="G1577" i="32"/>
  <c r="G1576" i="32"/>
  <c r="G1575" i="32"/>
  <c r="G1574" i="32"/>
  <c r="G1573" i="32"/>
  <c r="G1572" i="32"/>
  <c r="G1571" i="32"/>
  <c r="G1570" i="32"/>
  <c r="G1569" i="32"/>
  <c r="G1568" i="32"/>
  <c r="G1567" i="32"/>
  <c r="G1566" i="32"/>
  <c r="G1565" i="32"/>
  <c r="G1564" i="32"/>
  <c r="G1563" i="32"/>
  <c r="G1562" i="32"/>
  <c r="G1561" i="32"/>
  <c r="G1560" i="32"/>
  <c r="G1559" i="32"/>
  <c r="G1558" i="32"/>
  <c r="G1557" i="32"/>
  <c r="G1556" i="32"/>
  <c r="G1555" i="32"/>
  <c r="G1554" i="32"/>
  <c r="G1553" i="32"/>
  <c r="G1552" i="32"/>
  <c r="G1551" i="32"/>
  <c r="G1550" i="32"/>
  <c r="G1549" i="32"/>
  <c r="G1548" i="32"/>
  <c r="G1547" i="32"/>
  <c r="G1546" i="32"/>
  <c r="G1545" i="32"/>
  <c r="G1544" i="32"/>
  <c r="G1543" i="32"/>
  <c r="G1542" i="32"/>
  <c r="G1541" i="32"/>
  <c r="G1540" i="32"/>
  <c r="G1539" i="32"/>
  <c r="G1538" i="32"/>
  <c r="G1537" i="32"/>
  <c r="G1536" i="32"/>
  <c r="G1535" i="32"/>
  <c r="G1534" i="32"/>
  <c r="G1533" i="32"/>
  <c r="G1532" i="32"/>
  <c r="G1531" i="32"/>
  <c r="G1530" i="32"/>
  <c r="G1529" i="32"/>
  <c r="G1528" i="32"/>
  <c r="G1527" i="32"/>
  <c r="G1526" i="32"/>
  <c r="G1525" i="32"/>
  <c r="G1524" i="32"/>
  <c r="G1523" i="32"/>
  <c r="G1522" i="32"/>
  <c r="G1521" i="32"/>
  <c r="G1520" i="32"/>
  <c r="G1519" i="32"/>
  <c r="G1518" i="32"/>
  <c r="G1517" i="32"/>
  <c r="G1516" i="32"/>
  <c r="G1515" i="32"/>
  <c r="G1514" i="32"/>
  <c r="G1513" i="32"/>
  <c r="G1512" i="32"/>
  <c r="G1511" i="32"/>
  <c r="G1510" i="32"/>
  <c r="G1509" i="32"/>
  <c r="G1508" i="32"/>
  <c r="G1507" i="32"/>
  <c r="G1506" i="32"/>
  <c r="G1505" i="32"/>
  <c r="G1504" i="32"/>
  <c r="G1503" i="32"/>
  <c r="G1502" i="32"/>
  <c r="G1501" i="32"/>
  <c r="G1500" i="32"/>
  <c r="G1499" i="32"/>
  <c r="G1498" i="32"/>
  <c r="G1497" i="32"/>
  <c r="G1496" i="32"/>
  <c r="G1495" i="32"/>
  <c r="G1494" i="32"/>
  <c r="G1493" i="32"/>
  <c r="G1492" i="32"/>
  <c r="G1491" i="32"/>
  <c r="G1490" i="32"/>
  <c r="G1489" i="32"/>
  <c r="G1488" i="32"/>
  <c r="G1487" i="32"/>
  <c r="G1486" i="32"/>
  <c r="G1485" i="32"/>
  <c r="G1484" i="32"/>
  <c r="G1483" i="32"/>
  <c r="G1482" i="32"/>
  <c r="G1481" i="32"/>
  <c r="G1480" i="32"/>
  <c r="G1479" i="32"/>
  <c r="G1478" i="32"/>
  <c r="G1477" i="32"/>
  <c r="G1476" i="32"/>
  <c r="G1475" i="32"/>
  <c r="G1474" i="32"/>
  <c r="G1473" i="32"/>
  <c r="G1472" i="32"/>
  <c r="G1471" i="32"/>
  <c r="G1470" i="32"/>
  <c r="G1469" i="32"/>
  <c r="G1468" i="32"/>
  <c r="G1467" i="32"/>
  <c r="G1466" i="32"/>
  <c r="G1465" i="32"/>
  <c r="G1464" i="32"/>
  <c r="G1463" i="32"/>
  <c r="G1462" i="32"/>
  <c r="G1461" i="32"/>
  <c r="G1460" i="32"/>
  <c r="G1459" i="32"/>
  <c r="G1458" i="32"/>
  <c r="G1457" i="32"/>
  <c r="G1456" i="32"/>
  <c r="G1455" i="32"/>
  <c r="G1454" i="32"/>
  <c r="G1453" i="32"/>
  <c r="G1452" i="32"/>
  <c r="G1451" i="32"/>
  <c r="G1450" i="32"/>
  <c r="G1449" i="32"/>
  <c r="G1448" i="32"/>
  <c r="G1447" i="32"/>
  <c r="G1446" i="32"/>
  <c r="G1445" i="32"/>
  <c r="G1444" i="32"/>
  <c r="G1443" i="32"/>
  <c r="G1442" i="32"/>
  <c r="G1441" i="32"/>
  <c r="G1440" i="32"/>
  <c r="G1439" i="32"/>
  <c r="G1438" i="32"/>
  <c r="G1437" i="32"/>
  <c r="G1436" i="32"/>
  <c r="G1435" i="32"/>
  <c r="G1434" i="32"/>
  <c r="G1433" i="32"/>
  <c r="G1432" i="32"/>
  <c r="G1431" i="32"/>
  <c r="G1430" i="32"/>
  <c r="G1429" i="32"/>
  <c r="G1428" i="32"/>
  <c r="G1427" i="32"/>
  <c r="G1426" i="32"/>
  <c r="G1425" i="32"/>
  <c r="G1424" i="32"/>
  <c r="G1423" i="32"/>
  <c r="G1422" i="32"/>
  <c r="G1421" i="32"/>
  <c r="G1420" i="32"/>
  <c r="G1419" i="32"/>
  <c r="G1418" i="32"/>
  <c r="G1417" i="32"/>
  <c r="G1416" i="32"/>
  <c r="G1415" i="32"/>
  <c r="G1414" i="32"/>
  <c r="G1413" i="32"/>
  <c r="G1412" i="32"/>
  <c r="G1411" i="32"/>
  <c r="G1410" i="32"/>
  <c r="G1409" i="32"/>
  <c r="G1408" i="32"/>
  <c r="G1407" i="32"/>
  <c r="G1406" i="32"/>
  <c r="G1405" i="32"/>
  <c r="G1404" i="32"/>
  <c r="G1403" i="32"/>
  <c r="G1402" i="32"/>
  <c r="G1401" i="32"/>
  <c r="G1400" i="32"/>
  <c r="G1399" i="32"/>
  <c r="G1398" i="32"/>
  <c r="G1397" i="32"/>
  <c r="G1396" i="32"/>
  <c r="G1395" i="32"/>
  <c r="G1394" i="32"/>
  <c r="G1393" i="32"/>
  <c r="G1392" i="32"/>
  <c r="G1391" i="32"/>
  <c r="G1390" i="32"/>
  <c r="G1389" i="32"/>
  <c r="G1388" i="32"/>
  <c r="G1387" i="32"/>
  <c r="G1386" i="32"/>
  <c r="G1385" i="32"/>
  <c r="G1384" i="32"/>
  <c r="G1383" i="32"/>
  <c r="G1382" i="32"/>
  <c r="G1381" i="32"/>
  <c r="G1380" i="32"/>
  <c r="G1379" i="32"/>
  <c r="G1378" i="32"/>
  <c r="G1377" i="32"/>
  <c r="G1376" i="32"/>
  <c r="G1375" i="32"/>
  <c r="G1374" i="32"/>
  <c r="G1373" i="32"/>
  <c r="G1372" i="32"/>
  <c r="G1371" i="32"/>
  <c r="G1370" i="32"/>
  <c r="G1369" i="32"/>
  <c r="G1368" i="32"/>
  <c r="G1367" i="32"/>
  <c r="G1366" i="32"/>
  <c r="G1365" i="32"/>
  <c r="G1364" i="32"/>
  <c r="G1363" i="32"/>
  <c r="G1362" i="32"/>
  <c r="G1361" i="32"/>
  <c r="G1360" i="32"/>
  <c r="G1359" i="32"/>
  <c r="G1358" i="32"/>
  <c r="G1357" i="32"/>
  <c r="G1356" i="32"/>
  <c r="G1355" i="32"/>
  <c r="G1354" i="32"/>
  <c r="G1353" i="32"/>
  <c r="G1352" i="32"/>
  <c r="G1351" i="32"/>
  <c r="G1350" i="32"/>
  <c r="G1349" i="32"/>
  <c r="G1348" i="32"/>
  <c r="G1347" i="32"/>
  <c r="G1346" i="32"/>
  <c r="G1345" i="32"/>
  <c r="G1344" i="32"/>
  <c r="G1343" i="32"/>
  <c r="G1342" i="32"/>
  <c r="G1341" i="32"/>
  <c r="G1340" i="32"/>
  <c r="G1339" i="32"/>
  <c r="G1338" i="32"/>
  <c r="G1337" i="32"/>
  <c r="G1336" i="32"/>
  <c r="G1335" i="32"/>
  <c r="G1334" i="32"/>
  <c r="G1333" i="32"/>
  <c r="G1332" i="32"/>
  <c r="G1331" i="32"/>
  <c r="G1330" i="32"/>
  <c r="G1329" i="32"/>
  <c r="G1328" i="32"/>
  <c r="G1327" i="32"/>
  <c r="G1326" i="32"/>
  <c r="G1325" i="32"/>
  <c r="G1324" i="32"/>
  <c r="G1323" i="32"/>
  <c r="G1322" i="32"/>
  <c r="G1321" i="32"/>
  <c r="G1320" i="32"/>
  <c r="G1319" i="32"/>
  <c r="G1318" i="32"/>
  <c r="G1317" i="32"/>
  <c r="G1316" i="32"/>
  <c r="G1315" i="32"/>
  <c r="G1314" i="32"/>
  <c r="G1313" i="32"/>
  <c r="G1312" i="32"/>
  <c r="G1311" i="32"/>
  <c r="G1310" i="32"/>
  <c r="G1309" i="32"/>
  <c r="G1308" i="32"/>
  <c r="G1307" i="32"/>
  <c r="G1306" i="32"/>
  <c r="G1305" i="32"/>
  <c r="G1304" i="32"/>
  <c r="G1303" i="32"/>
  <c r="G1302" i="32"/>
  <c r="G1301" i="32"/>
  <c r="G1300" i="32"/>
  <c r="G1299" i="32"/>
  <c r="G1298" i="32"/>
  <c r="G1297" i="32"/>
  <c r="G1296" i="32"/>
  <c r="G1295" i="32"/>
  <c r="G1294" i="32"/>
  <c r="G1293" i="32"/>
  <c r="G1292" i="32"/>
  <c r="G1291" i="32"/>
  <c r="G1290" i="32"/>
  <c r="G1289" i="32"/>
  <c r="G1288" i="32"/>
  <c r="G1287" i="32"/>
  <c r="G1286" i="32"/>
  <c r="G1285" i="32"/>
  <c r="G1284" i="32"/>
  <c r="G1283" i="32"/>
  <c r="G1282" i="32"/>
  <c r="G1281" i="32"/>
  <c r="G1280" i="32"/>
  <c r="G1279" i="32"/>
  <c r="G1278" i="32"/>
  <c r="G1277" i="32"/>
  <c r="G1276" i="32"/>
  <c r="G1275" i="32"/>
  <c r="G1274" i="32"/>
  <c r="G1273" i="32"/>
  <c r="G1272" i="32"/>
  <c r="G1271" i="32"/>
  <c r="G1270" i="32"/>
  <c r="G1269" i="32"/>
  <c r="G1268" i="32"/>
  <c r="G1267" i="32"/>
  <c r="G1266" i="32"/>
  <c r="G1265" i="32"/>
  <c r="G1264" i="32"/>
  <c r="G1263" i="32"/>
  <c r="G1262" i="32"/>
  <c r="G1261" i="32"/>
  <c r="G1260" i="32"/>
  <c r="G1259" i="32"/>
  <c r="G1258" i="32"/>
  <c r="G1257" i="32"/>
  <c r="G1256" i="32"/>
  <c r="G1255" i="32"/>
  <c r="G1254" i="32"/>
  <c r="G1253" i="32"/>
  <c r="G1252" i="32"/>
  <c r="G1251" i="32"/>
  <c r="G1250" i="32"/>
  <c r="G1249" i="32"/>
  <c r="G1248" i="32"/>
  <c r="G1247" i="32"/>
  <c r="G1246" i="32"/>
  <c r="G1245" i="32"/>
  <c r="G1244" i="32"/>
  <c r="G1243" i="32"/>
  <c r="G1242" i="32"/>
  <c r="G1241" i="32"/>
  <c r="G1240" i="32"/>
  <c r="G1239" i="32"/>
  <c r="G1238" i="32"/>
  <c r="G1237" i="32"/>
  <c r="G1236" i="32"/>
  <c r="G1235" i="32"/>
  <c r="G1234" i="32"/>
  <c r="G1233" i="32"/>
  <c r="G1232" i="32"/>
  <c r="G1231" i="32"/>
  <c r="G1230" i="32"/>
  <c r="G1229" i="32"/>
  <c r="G1228" i="32"/>
  <c r="G1227" i="32"/>
  <c r="G1226" i="32"/>
  <c r="G1225" i="32"/>
  <c r="G1224" i="32"/>
  <c r="G1223" i="32"/>
  <c r="G1222" i="32"/>
  <c r="G1221" i="32"/>
  <c r="G1220" i="32"/>
  <c r="G1219" i="32"/>
  <c r="G1218" i="32"/>
  <c r="G1217" i="32"/>
  <c r="G1216" i="32"/>
  <c r="G1215" i="32"/>
  <c r="G1214" i="32"/>
  <c r="G1213" i="32"/>
  <c r="G1212" i="32"/>
  <c r="G1211" i="32"/>
  <c r="G1210" i="32"/>
  <c r="G1209" i="32"/>
  <c r="G1208" i="32"/>
  <c r="G1207" i="32"/>
  <c r="G1206" i="32"/>
  <c r="G1205" i="32"/>
  <c r="G1204" i="32"/>
  <c r="G1203" i="32"/>
  <c r="G1202" i="32"/>
  <c r="G1201" i="32"/>
  <c r="G1200" i="32"/>
  <c r="G1199" i="32"/>
  <c r="G1198" i="32"/>
  <c r="G1197" i="32"/>
  <c r="G1196" i="32"/>
  <c r="G1195" i="32"/>
  <c r="G1194" i="32"/>
  <c r="G1193" i="32"/>
  <c r="G1192" i="32"/>
  <c r="G1191" i="32"/>
  <c r="G1190" i="32"/>
  <c r="G1189" i="32"/>
  <c r="G1188" i="32"/>
  <c r="G1187" i="32"/>
  <c r="G1186" i="32"/>
  <c r="G1185" i="32"/>
  <c r="G1184" i="32"/>
  <c r="G1183" i="32"/>
  <c r="G1182" i="32"/>
  <c r="G1181" i="32"/>
  <c r="G1180" i="32"/>
  <c r="G1179" i="32"/>
  <c r="G1178" i="32"/>
  <c r="G1177" i="32"/>
  <c r="G1176" i="32"/>
  <c r="G1175" i="32"/>
  <c r="G1174" i="32"/>
  <c r="G1173" i="32"/>
  <c r="G1172" i="32"/>
  <c r="G1171" i="32"/>
  <c r="G1170" i="32"/>
  <c r="G1169" i="32"/>
  <c r="G1168" i="32"/>
  <c r="G1167" i="32"/>
  <c r="G1166" i="32"/>
  <c r="G1165" i="32"/>
  <c r="G1164" i="32"/>
  <c r="G1163" i="32"/>
  <c r="G1162" i="32"/>
  <c r="G1161" i="32"/>
  <c r="G1160" i="32"/>
  <c r="G1159" i="32"/>
  <c r="G1158" i="32"/>
  <c r="G1157" i="32"/>
  <c r="G1156" i="32"/>
  <c r="G1155" i="32"/>
  <c r="G1154" i="32"/>
  <c r="G1153" i="32"/>
  <c r="G1152" i="32"/>
  <c r="G1151" i="32"/>
  <c r="G1150" i="32"/>
  <c r="G1149" i="32"/>
  <c r="G1148" i="32"/>
  <c r="G1147" i="32"/>
  <c r="G1146" i="32"/>
  <c r="G1145" i="32"/>
  <c r="G1144" i="32"/>
  <c r="G1143" i="32"/>
  <c r="G1142" i="32"/>
  <c r="G1141" i="32"/>
  <c r="G1140" i="32"/>
  <c r="G1139" i="32"/>
  <c r="G1138" i="32"/>
  <c r="G1137" i="32"/>
  <c r="G1136" i="32"/>
  <c r="G1135" i="32"/>
  <c r="G1134" i="32"/>
  <c r="G1133" i="32"/>
  <c r="G1132" i="32"/>
  <c r="G1131" i="32"/>
  <c r="G1130" i="32"/>
  <c r="G1129" i="32"/>
  <c r="G1128" i="32"/>
  <c r="G1127" i="32"/>
  <c r="G1126" i="32"/>
  <c r="G1125" i="32"/>
  <c r="G1124" i="32"/>
  <c r="G1123" i="32"/>
  <c r="G1122" i="32"/>
  <c r="G1121" i="32"/>
  <c r="G1120" i="32"/>
  <c r="G1119" i="32"/>
  <c r="G1118" i="32"/>
  <c r="G1117" i="32"/>
  <c r="G1116" i="32"/>
  <c r="G1115" i="32"/>
  <c r="G1114" i="32"/>
  <c r="G1113" i="32"/>
  <c r="G1112" i="32"/>
  <c r="G1111" i="32"/>
  <c r="G1110" i="32"/>
  <c r="G1109" i="32"/>
  <c r="G1108" i="32"/>
  <c r="G1107" i="32"/>
  <c r="G1106" i="32"/>
  <c r="G1105" i="32"/>
  <c r="G1104" i="32"/>
  <c r="G1103" i="32"/>
  <c r="G1102" i="32"/>
  <c r="G1101" i="32"/>
  <c r="G1100" i="32"/>
  <c r="G1099" i="32"/>
  <c r="G1098" i="32"/>
  <c r="G1097" i="32"/>
  <c r="G1096" i="32"/>
  <c r="G1095" i="32"/>
  <c r="G1094" i="32"/>
  <c r="G1093" i="32"/>
  <c r="G1092" i="32"/>
  <c r="G1091" i="32"/>
  <c r="G1090" i="32"/>
  <c r="G1089" i="32"/>
  <c r="G1088" i="32"/>
  <c r="G1087" i="32"/>
  <c r="G1086" i="32"/>
  <c r="G1085" i="32"/>
  <c r="G1084" i="32"/>
  <c r="G1083" i="32"/>
  <c r="G1082" i="32"/>
  <c r="G1081" i="32"/>
  <c r="G1080" i="32"/>
  <c r="G1079" i="32"/>
  <c r="G1078" i="32"/>
  <c r="G1077" i="32"/>
  <c r="G1076" i="32"/>
  <c r="G1075" i="32"/>
  <c r="G1074" i="32"/>
  <c r="G1073" i="32"/>
  <c r="G1072" i="32"/>
  <c r="G1071" i="32"/>
  <c r="G1070" i="32"/>
  <c r="G1069" i="32"/>
  <c r="G1068" i="32"/>
  <c r="G1067" i="32"/>
  <c r="G1066" i="32"/>
  <c r="G1065" i="32"/>
  <c r="G1064" i="32"/>
  <c r="G1063" i="32"/>
  <c r="G1062" i="32"/>
  <c r="G1061" i="32"/>
  <c r="G1060" i="32"/>
  <c r="G1059" i="32"/>
  <c r="G1058" i="32"/>
  <c r="G1057" i="32"/>
  <c r="G1056" i="32"/>
  <c r="G1055" i="32"/>
  <c r="G1054" i="32"/>
  <c r="G1053" i="32"/>
  <c r="G1052" i="32"/>
  <c r="G1051" i="32"/>
  <c r="G1050" i="32"/>
  <c r="G1049" i="32"/>
  <c r="G1048" i="32"/>
  <c r="G1047" i="32"/>
  <c r="G1046" i="32"/>
  <c r="G1045" i="32"/>
  <c r="G1044" i="32"/>
  <c r="G1043" i="32"/>
  <c r="G1042" i="32"/>
  <c r="G1041" i="32"/>
  <c r="G1040" i="32"/>
  <c r="G1039" i="32"/>
  <c r="G1038" i="32"/>
  <c r="G1037" i="32"/>
  <c r="G1036" i="32"/>
  <c r="G1035" i="32"/>
  <c r="G1034" i="32"/>
  <c r="G1033" i="32"/>
  <c r="G1032" i="32"/>
  <c r="G1031" i="32"/>
  <c r="G1030" i="32"/>
  <c r="G1029" i="32"/>
  <c r="G1028" i="32"/>
  <c r="G1027" i="32"/>
  <c r="G1026" i="32"/>
  <c r="G1025" i="32"/>
  <c r="G1024" i="32"/>
  <c r="G1023" i="32"/>
  <c r="G1022" i="32"/>
  <c r="G1021" i="32"/>
  <c r="G1020" i="32"/>
  <c r="G1019" i="32"/>
  <c r="G1018" i="32"/>
  <c r="G1017" i="32"/>
  <c r="G1016" i="32"/>
  <c r="G1015" i="32"/>
  <c r="G1014" i="32"/>
  <c r="G1013" i="32"/>
  <c r="G1012" i="32"/>
  <c r="G1011" i="32"/>
  <c r="G1010" i="32"/>
  <c r="G1009" i="32"/>
  <c r="G1008" i="32"/>
  <c r="G1007" i="32"/>
  <c r="G1006" i="32"/>
  <c r="G1005" i="32"/>
  <c r="G1004" i="32"/>
  <c r="G1003" i="32"/>
  <c r="G1002" i="32"/>
  <c r="G1001" i="32"/>
  <c r="G1000" i="32"/>
  <c r="G999" i="32"/>
  <c r="G998" i="32"/>
  <c r="G997" i="32"/>
  <c r="G996" i="32"/>
  <c r="G995" i="32"/>
  <c r="G994" i="32"/>
  <c r="G993" i="32"/>
  <c r="G992" i="32"/>
  <c r="G991" i="32"/>
  <c r="G990" i="32"/>
  <c r="G989" i="32"/>
  <c r="G988" i="32"/>
  <c r="G987" i="32"/>
  <c r="G986" i="32"/>
  <c r="G985" i="32"/>
  <c r="G984" i="32"/>
  <c r="G983" i="32"/>
  <c r="G982" i="32"/>
  <c r="G981" i="32"/>
  <c r="G980" i="32"/>
  <c r="G979" i="32"/>
  <c r="G978" i="32"/>
  <c r="G977" i="32"/>
  <c r="G976" i="32"/>
  <c r="G975" i="32"/>
  <c r="G974" i="32"/>
  <c r="G973" i="32"/>
  <c r="G972" i="32"/>
  <c r="G971" i="32"/>
  <c r="G970" i="32"/>
  <c r="G969" i="32"/>
  <c r="G968" i="32"/>
  <c r="G967" i="32"/>
  <c r="G966" i="32"/>
  <c r="G965" i="32"/>
  <c r="G964" i="32"/>
  <c r="G963" i="32"/>
  <c r="G962" i="32"/>
  <c r="G961" i="32"/>
  <c r="G960" i="32"/>
  <c r="G959" i="32"/>
  <c r="G958" i="32"/>
  <c r="G957" i="32"/>
  <c r="G956" i="32"/>
  <c r="G955" i="32"/>
  <c r="G954" i="32"/>
  <c r="G953" i="32"/>
  <c r="G952" i="32"/>
  <c r="G951" i="32"/>
  <c r="G950" i="32"/>
  <c r="G949" i="32"/>
  <c r="G948" i="32"/>
  <c r="G947" i="32"/>
  <c r="G946" i="32"/>
  <c r="G945" i="32"/>
  <c r="G944" i="32"/>
  <c r="G943" i="32"/>
  <c r="G942" i="32"/>
  <c r="G941" i="32"/>
  <c r="G940" i="32"/>
  <c r="G939" i="32"/>
  <c r="G938" i="32"/>
  <c r="G937" i="32"/>
  <c r="G936" i="32"/>
  <c r="G935" i="32"/>
  <c r="G934" i="32"/>
  <c r="G933" i="32"/>
  <c r="G932" i="32"/>
  <c r="G931" i="32"/>
  <c r="G930" i="32"/>
  <c r="G929" i="32"/>
  <c r="G928" i="32"/>
  <c r="G927" i="32"/>
  <c r="G926" i="32"/>
  <c r="G925" i="32"/>
  <c r="G924" i="32"/>
  <c r="G923" i="32"/>
  <c r="G922" i="32"/>
  <c r="G921" i="32"/>
  <c r="G920" i="32"/>
  <c r="G919" i="32"/>
  <c r="G918" i="32"/>
  <c r="G917" i="32"/>
  <c r="G916" i="32"/>
  <c r="G915" i="32"/>
  <c r="G914" i="32"/>
  <c r="G913" i="32"/>
  <c r="G912" i="32"/>
  <c r="G911" i="32"/>
  <c r="G910" i="32"/>
  <c r="G909" i="32"/>
  <c r="G908" i="32"/>
  <c r="G907" i="32"/>
  <c r="G906" i="32"/>
  <c r="G905" i="32"/>
  <c r="G904" i="32"/>
  <c r="G903" i="32"/>
  <c r="G902" i="32"/>
  <c r="G901" i="32"/>
  <c r="G900" i="32"/>
  <c r="G899" i="32"/>
  <c r="G898" i="32"/>
  <c r="G897" i="32"/>
  <c r="G896" i="32"/>
  <c r="G895" i="32"/>
  <c r="G894" i="32"/>
  <c r="G893" i="32"/>
  <c r="G892" i="32"/>
  <c r="G891" i="32"/>
  <c r="G890" i="32"/>
  <c r="G889" i="32"/>
  <c r="G888" i="32"/>
  <c r="G887" i="32"/>
  <c r="G886" i="32"/>
  <c r="G885" i="32"/>
  <c r="G884" i="32"/>
  <c r="G883" i="32"/>
  <c r="G882" i="32"/>
  <c r="G881" i="32"/>
  <c r="G880" i="32"/>
  <c r="G879" i="32"/>
  <c r="G878" i="32"/>
  <c r="G877" i="32"/>
  <c r="G876" i="32"/>
  <c r="G875" i="32"/>
  <c r="G874" i="32"/>
  <c r="G873" i="32"/>
  <c r="G872" i="32"/>
  <c r="G871" i="32"/>
  <c r="G870" i="32"/>
  <c r="G869" i="32"/>
  <c r="G868" i="32"/>
  <c r="G867" i="32"/>
  <c r="G866" i="32"/>
  <c r="G865" i="32"/>
  <c r="G864" i="32"/>
  <c r="G863" i="32"/>
  <c r="G862" i="32"/>
  <c r="G861" i="32"/>
  <c r="G860" i="32"/>
  <c r="G859" i="32"/>
  <c r="G858" i="32"/>
  <c r="G857" i="32"/>
  <c r="G856" i="32"/>
  <c r="G855" i="32"/>
  <c r="G854" i="32"/>
  <c r="G853" i="32"/>
  <c r="G852" i="32"/>
  <c r="G851" i="32"/>
  <c r="G850" i="32"/>
  <c r="G849" i="32"/>
  <c r="G848" i="32"/>
  <c r="G847" i="32"/>
  <c r="G846" i="32"/>
  <c r="G845" i="32"/>
  <c r="G844" i="32"/>
  <c r="G843" i="32"/>
  <c r="G842" i="32"/>
  <c r="G841" i="32"/>
  <c r="G840" i="32"/>
  <c r="G839" i="32"/>
  <c r="G838" i="32"/>
  <c r="G837" i="32"/>
  <c r="G836" i="32"/>
  <c r="G835" i="32"/>
  <c r="G834" i="32"/>
  <c r="G833" i="32"/>
  <c r="G832" i="32"/>
  <c r="G831" i="32"/>
  <c r="G830" i="32"/>
  <c r="G829" i="32"/>
  <c r="G828" i="32"/>
  <c r="G827" i="32"/>
  <c r="G826" i="32"/>
  <c r="G825" i="32"/>
  <c r="G824" i="32"/>
  <c r="G823" i="32"/>
  <c r="G822" i="32"/>
  <c r="G821" i="32"/>
  <c r="G820" i="32"/>
  <c r="G819" i="32"/>
  <c r="G818" i="32"/>
  <c r="G817" i="32"/>
  <c r="G816" i="32"/>
  <c r="G815" i="32"/>
  <c r="G814" i="32"/>
  <c r="G813" i="32"/>
  <c r="G812" i="32"/>
  <c r="G811" i="32"/>
  <c r="G810" i="32"/>
  <c r="G809" i="32"/>
  <c r="G808" i="32"/>
  <c r="G807" i="32"/>
  <c r="G806" i="32"/>
  <c r="G805" i="32"/>
  <c r="G804" i="32"/>
  <c r="G803" i="32"/>
  <c r="G802" i="32"/>
  <c r="G801" i="32"/>
  <c r="G800" i="32"/>
  <c r="G799" i="32"/>
  <c r="G798" i="32"/>
  <c r="G797" i="32"/>
  <c r="G796" i="32"/>
  <c r="G795" i="32"/>
  <c r="G794" i="32"/>
  <c r="G793" i="32"/>
  <c r="G792" i="32"/>
  <c r="G791" i="32"/>
  <c r="G790" i="32"/>
  <c r="G789" i="32"/>
  <c r="G788" i="32"/>
  <c r="G787" i="32"/>
  <c r="G786" i="32"/>
  <c r="G785" i="32"/>
  <c r="G784" i="32"/>
  <c r="G783" i="32"/>
  <c r="G782" i="32"/>
  <c r="G781" i="32"/>
  <c r="G780" i="32"/>
  <c r="G779" i="32"/>
  <c r="G778" i="32"/>
  <c r="G777" i="32"/>
  <c r="G776" i="32"/>
  <c r="G775" i="32"/>
  <c r="G774" i="32"/>
  <c r="G773" i="32"/>
  <c r="G772" i="32"/>
  <c r="G771" i="32"/>
  <c r="G770" i="32"/>
  <c r="G769" i="32"/>
  <c r="G768" i="32"/>
  <c r="G767" i="32"/>
  <c r="G766" i="32"/>
  <c r="G765" i="32"/>
  <c r="G764" i="32"/>
  <c r="G763" i="32"/>
  <c r="G762" i="32"/>
  <c r="G761" i="32"/>
  <c r="G760" i="32"/>
  <c r="G759" i="32"/>
  <c r="G758" i="32"/>
  <c r="G757" i="32"/>
  <c r="G756" i="32"/>
  <c r="G755" i="32"/>
  <c r="G754" i="32"/>
  <c r="G753" i="32"/>
  <c r="G752" i="32"/>
  <c r="G751" i="32"/>
  <c r="G750" i="32"/>
  <c r="G749" i="32"/>
  <c r="G748" i="32"/>
  <c r="G747" i="32"/>
  <c r="G746" i="32"/>
  <c r="G745" i="32"/>
  <c r="G744" i="32"/>
  <c r="G743" i="32"/>
  <c r="G742" i="32"/>
  <c r="G741" i="32"/>
  <c r="G740" i="32"/>
  <c r="G739" i="32"/>
  <c r="G738" i="32"/>
  <c r="G737" i="32"/>
  <c r="G736" i="32"/>
  <c r="G735" i="32"/>
  <c r="G734" i="32"/>
  <c r="G733" i="32"/>
  <c r="G732" i="32"/>
  <c r="G731" i="32"/>
  <c r="G730" i="32"/>
  <c r="G729" i="32"/>
  <c r="G728" i="32"/>
  <c r="G727" i="32"/>
  <c r="G726" i="32"/>
  <c r="G725" i="32"/>
  <c r="G724" i="32"/>
  <c r="G723" i="32"/>
  <c r="G722" i="32"/>
  <c r="G721" i="32"/>
  <c r="G720" i="32"/>
  <c r="G719" i="32"/>
  <c r="G718" i="32"/>
  <c r="G717" i="32"/>
  <c r="G716" i="32"/>
  <c r="G715" i="32"/>
  <c r="G714" i="32"/>
  <c r="G713" i="32"/>
  <c r="G712" i="32"/>
  <c r="G711" i="32"/>
  <c r="G710" i="32"/>
  <c r="G709" i="32"/>
  <c r="G708" i="32"/>
  <c r="G707" i="32"/>
  <c r="G706" i="32"/>
  <c r="G705" i="32"/>
  <c r="G704" i="32"/>
  <c r="G703" i="32"/>
  <c r="G702" i="32"/>
  <c r="G701" i="32"/>
  <c r="G700" i="32"/>
  <c r="G699" i="32"/>
  <c r="G698" i="32"/>
  <c r="G697" i="32"/>
  <c r="G696" i="32"/>
  <c r="G695" i="32"/>
  <c r="G694" i="32"/>
  <c r="G693" i="32"/>
  <c r="G692" i="32"/>
  <c r="G691" i="32"/>
  <c r="G690" i="32"/>
  <c r="G689" i="32"/>
  <c r="G688" i="32"/>
  <c r="G687" i="32"/>
  <c r="G686" i="32"/>
  <c r="G685" i="32"/>
  <c r="G684" i="32"/>
  <c r="G683" i="32"/>
  <c r="G682" i="32"/>
  <c r="G681" i="32"/>
  <c r="G680" i="32"/>
  <c r="G679" i="32"/>
  <c r="G678" i="32"/>
  <c r="G677" i="32"/>
  <c r="G676" i="32"/>
  <c r="G675" i="32"/>
  <c r="G674" i="32"/>
  <c r="G673" i="32"/>
  <c r="G672" i="32"/>
  <c r="G671" i="32"/>
  <c r="G670" i="32"/>
  <c r="G669" i="32"/>
  <c r="G668" i="32"/>
  <c r="G667" i="32"/>
  <c r="G666" i="32"/>
  <c r="G665" i="32"/>
  <c r="G664" i="32"/>
  <c r="G663" i="32"/>
  <c r="G662" i="32"/>
  <c r="G661" i="32"/>
  <c r="G660" i="32"/>
  <c r="G659" i="32"/>
  <c r="G658" i="32"/>
  <c r="G657" i="32"/>
  <c r="G656" i="32"/>
  <c r="G655" i="32"/>
  <c r="G654" i="32"/>
  <c r="G653" i="32"/>
  <c r="G652" i="32"/>
  <c r="G651" i="32"/>
  <c r="G650" i="32"/>
  <c r="G649" i="32"/>
  <c r="G648" i="32"/>
  <c r="G647" i="32"/>
  <c r="G646" i="32"/>
  <c r="G645" i="32"/>
  <c r="G644" i="32"/>
  <c r="G643" i="32"/>
  <c r="G642" i="32"/>
  <c r="G641" i="32"/>
  <c r="G640" i="32"/>
  <c r="G639" i="32"/>
  <c r="G638" i="32"/>
  <c r="G637" i="32"/>
  <c r="G636" i="32"/>
  <c r="G635" i="32"/>
  <c r="G634" i="32"/>
  <c r="G633" i="32"/>
  <c r="G632" i="32"/>
  <c r="G631" i="32"/>
  <c r="G630" i="32"/>
  <c r="G629" i="32"/>
  <c r="G628" i="32"/>
  <c r="G627" i="32"/>
  <c r="G626" i="32"/>
  <c r="G625" i="32"/>
  <c r="G624" i="32"/>
  <c r="G623" i="32"/>
  <c r="G622" i="32"/>
  <c r="G621" i="32"/>
  <c r="G620" i="32"/>
  <c r="G619" i="32"/>
  <c r="G618" i="32"/>
  <c r="G617" i="32"/>
  <c r="G616" i="32"/>
  <c r="G615" i="32"/>
  <c r="G614" i="32"/>
  <c r="G613" i="32"/>
  <c r="G612" i="32"/>
  <c r="G611" i="32"/>
  <c r="G610" i="32"/>
  <c r="G609" i="32"/>
  <c r="G608" i="32"/>
  <c r="G607" i="32"/>
  <c r="G606" i="32"/>
  <c r="G605" i="32"/>
  <c r="G604" i="32"/>
  <c r="G603" i="32"/>
  <c r="G602" i="32"/>
  <c r="G601" i="32"/>
  <c r="G600" i="32"/>
  <c r="G599" i="32"/>
  <c r="G598" i="32"/>
  <c r="G597" i="32"/>
  <c r="G596" i="32"/>
  <c r="G595" i="32"/>
  <c r="G594" i="32"/>
  <c r="G593" i="32"/>
  <c r="G592" i="32"/>
  <c r="G591" i="32"/>
  <c r="G590" i="32"/>
  <c r="G589" i="32"/>
  <c r="G588" i="32"/>
  <c r="G587" i="32"/>
  <c r="G586" i="32"/>
  <c r="G585" i="32"/>
  <c r="G584" i="32"/>
  <c r="G583" i="32"/>
  <c r="G582" i="32"/>
  <c r="G581" i="32"/>
  <c r="G580" i="32"/>
  <c r="G579" i="32"/>
  <c r="G578" i="32"/>
  <c r="G577" i="32"/>
  <c r="G576" i="32"/>
  <c r="G575" i="32"/>
  <c r="G574" i="32"/>
  <c r="G573" i="32"/>
  <c r="G572" i="32"/>
  <c r="G571" i="32"/>
  <c r="G570" i="32"/>
  <c r="G569" i="32"/>
  <c r="G568" i="32"/>
  <c r="G567" i="32"/>
  <c r="G566" i="32"/>
  <c r="G565" i="32"/>
  <c r="G564" i="32"/>
  <c r="G563" i="32"/>
  <c r="G562" i="32"/>
  <c r="G561" i="32"/>
  <c r="G560" i="32"/>
  <c r="G559" i="32"/>
  <c r="G558" i="32"/>
  <c r="G557" i="32"/>
  <c r="G556" i="32"/>
  <c r="G555" i="32"/>
  <c r="G554" i="32"/>
  <c r="G553" i="32"/>
  <c r="G552" i="32"/>
  <c r="G551" i="32"/>
  <c r="G550" i="32"/>
  <c r="G549" i="32"/>
  <c r="G548" i="32"/>
  <c r="G547" i="32"/>
  <c r="G546" i="32"/>
  <c r="G545" i="32"/>
  <c r="G544" i="32"/>
  <c r="G543" i="32"/>
  <c r="G542" i="32"/>
  <c r="G541" i="32"/>
  <c r="G540" i="32"/>
  <c r="G539" i="32"/>
  <c r="G538" i="32"/>
  <c r="G537" i="32"/>
  <c r="G536" i="32"/>
  <c r="G535" i="32"/>
  <c r="G534" i="32"/>
  <c r="G533" i="32"/>
  <c r="G532" i="32"/>
  <c r="G531" i="32"/>
  <c r="G530" i="32"/>
  <c r="G529" i="32"/>
  <c r="G528" i="32"/>
  <c r="G527" i="32"/>
  <c r="G526" i="32"/>
  <c r="G525" i="32"/>
  <c r="G524" i="32"/>
  <c r="G523" i="32"/>
  <c r="G522" i="32"/>
  <c r="G521" i="32"/>
  <c r="G520" i="32"/>
  <c r="G519" i="32"/>
  <c r="G518" i="32"/>
  <c r="G517" i="32"/>
  <c r="G516" i="32"/>
  <c r="G515" i="32"/>
  <c r="G514" i="32"/>
  <c r="G513" i="32"/>
  <c r="G512" i="32"/>
  <c r="G511" i="32"/>
  <c r="G510" i="32"/>
  <c r="G509" i="32"/>
  <c r="G508" i="32"/>
  <c r="G507" i="32"/>
  <c r="G506" i="32"/>
  <c r="G505" i="32"/>
  <c r="G504" i="32"/>
  <c r="G503" i="32"/>
  <c r="G502" i="32"/>
  <c r="G501" i="32"/>
  <c r="G500" i="32"/>
  <c r="G499" i="32"/>
  <c r="G498" i="32"/>
  <c r="G497" i="32"/>
  <c r="G496" i="32"/>
  <c r="G495" i="32"/>
  <c r="G494" i="32"/>
  <c r="G493" i="32"/>
  <c r="G492" i="32"/>
  <c r="G491" i="32"/>
  <c r="G490" i="32"/>
  <c r="G489" i="32"/>
  <c r="G488" i="32"/>
  <c r="G487" i="32"/>
  <c r="G486" i="32"/>
  <c r="G485" i="32"/>
  <c r="G484" i="32"/>
  <c r="G483" i="32"/>
  <c r="G482" i="32"/>
  <c r="G481" i="32"/>
  <c r="G480" i="32"/>
  <c r="G479" i="32"/>
  <c r="G478" i="32"/>
  <c r="G477" i="32"/>
  <c r="G476" i="32"/>
  <c r="G475" i="32"/>
  <c r="G474" i="32"/>
  <c r="G473" i="32"/>
  <c r="G472" i="32"/>
  <c r="G471" i="32"/>
  <c r="G470" i="32"/>
  <c r="G469" i="32"/>
  <c r="G468" i="32"/>
  <c r="G467" i="32"/>
  <c r="G466" i="32"/>
  <c r="G465" i="32"/>
  <c r="G464" i="32"/>
  <c r="G463" i="32"/>
  <c r="G462" i="32"/>
  <c r="G461" i="32"/>
  <c r="G460" i="32"/>
  <c r="G459" i="32"/>
  <c r="G458" i="32"/>
  <c r="G457" i="32"/>
  <c r="G456" i="32"/>
  <c r="G455" i="32"/>
  <c r="G454" i="32"/>
  <c r="G453" i="32"/>
  <c r="G452" i="32"/>
  <c r="G451" i="32"/>
  <c r="G450" i="32"/>
  <c r="G449" i="32"/>
  <c r="G448" i="32"/>
  <c r="G447" i="32"/>
  <c r="G446" i="32"/>
  <c r="G445" i="32"/>
  <c r="G444" i="32"/>
  <c r="G443" i="32"/>
  <c r="G442" i="32"/>
  <c r="G441" i="32"/>
  <c r="G440" i="32"/>
  <c r="G439" i="32"/>
  <c r="G438" i="32"/>
  <c r="G437" i="32"/>
  <c r="G436" i="32"/>
  <c r="G435" i="32"/>
  <c r="G434" i="32"/>
  <c r="G433" i="32"/>
  <c r="G432" i="32"/>
  <c r="G431" i="32"/>
  <c r="G430" i="32"/>
  <c r="G429" i="32"/>
  <c r="G428" i="32"/>
  <c r="G427" i="32"/>
  <c r="G426" i="32"/>
  <c r="G425" i="32"/>
  <c r="G424" i="32"/>
  <c r="G423" i="32"/>
  <c r="G422" i="32"/>
  <c r="G421" i="32"/>
  <c r="G420" i="32"/>
  <c r="G419" i="32"/>
  <c r="G418" i="32"/>
  <c r="G417" i="32"/>
  <c r="G416" i="32"/>
  <c r="G415" i="32"/>
  <c r="G414" i="32"/>
  <c r="G413" i="32"/>
  <c r="G412" i="32"/>
  <c r="G411" i="32"/>
  <c r="G410" i="32"/>
  <c r="G409" i="32"/>
  <c r="G408" i="32"/>
  <c r="G407" i="32"/>
  <c r="G406" i="32"/>
  <c r="G405" i="32"/>
  <c r="G404" i="32"/>
  <c r="G403" i="32"/>
  <c r="G402" i="32"/>
  <c r="G401" i="32"/>
  <c r="G400" i="32"/>
  <c r="G399" i="32"/>
  <c r="G398" i="32"/>
  <c r="G397" i="32"/>
  <c r="G396" i="32"/>
  <c r="G395" i="32"/>
  <c r="G394" i="32"/>
  <c r="G393" i="32"/>
  <c r="G392" i="32"/>
  <c r="G391" i="32"/>
  <c r="G390" i="32"/>
  <c r="G389" i="32"/>
  <c r="G388" i="32"/>
  <c r="G387" i="32"/>
  <c r="G386" i="32"/>
  <c r="G385" i="32"/>
  <c r="G384" i="32"/>
  <c r="G383" i="32"/>
  <c r="G382" i="32"/>
  <c r="G381" i="32"/>
  <c r="G380" i="32"/>
  <c r="G379" i="32"/>
  <c r="G378" i="32"/>
  <c r="G377" i="32"/>
  <c r="G376" i="32"/>
  <c r="G375" i="32"/>
  <c r="G374" i="32"/>
  <c r="G373" i="32"/>
  <c r="G372" i="32"/>
  <c r="G371" i="32"/>
  <c r="G370" i="32"/>
  <c r="G369" i="32"/>
  <c r="G368" i="32"/>
  <c r="G367" i="32"/>
  <c r="G366" i="32"/>
  <c r="G365" i="32"/>
  <c r="G364" i="32"/>
  <c r="G363" i="32"/>
  <c r="G362" i="32"/>
  <c r="G361" i="32"/>
  <c r="G360" i="32"/>
  <c r="G359" i="32"/>
  <c r="G358" i="32"/>
  <c r="G357" i="32"/>
  <c r="G356" i="32"/>
  <c r="G355" i="32"/>
  <c r="G354" i="32"/>
  <c r="G353" i="32"/>
  <c r="G352" i="32"/>
  <c r="G351" i="32"/>
  <c r="G350" i="32"/>
  <c r="G349" i="32"/>
  <c r="G348" i="32"/>
  <c r="G347" i="32"/>
  <c r="G346" i="32"/>
  <c r="G345" i="32"/>
  <c r="G344" i="32"/>
  <c r="G343" i="32"/>
  <c r="G342" i="32"/>
  <c r="G341" i="32"/>
  <c r="G340" i="32"/>
  <c r="G339" i="32"/>
  <c r="G338" i="32"/>
  <c r="G337" i="32"/>
  <c r="G336" i="32"/>
  <c r="G335" i="32"/>
  <c r="G334" i="32"/>
  <c r="G333" i="32"/>
  <c r="G332" i="32"/>
  <c r="G331" i="32"/>
  <c r="G330" i="32"/>
  <c r="G329" i="32"/>
  <c r="G328" i="32"/>
  <c r="G327" i="32"/>
  <c r="G326" i="32"/>
  <c r="G325" i="32"/>
  <c r="G324" i="32"/>
  <c r="G323" i="32"/>
  <c r="G322" i="32"/>
  <c r="G321" i="32"/>
  <c r="G320" i="32"/>
  <c r="G319" i="32"/>
  <c r="G318" i="32"/>
  <c r="G317" i="32"/>
  <c r="G316" i="32"/>
  <c r="G315" i="32"/>
  <c r="G314" i="32"/>
  <c r="G313" i="32"/>
  <c r="G312" i="32"/>
  <c r="G311" i="32"/>
  <c r="G310" i="32"/>
  <c r="G309" i="32"/>
  <c r="G308" i="32"/>
  <c r="G307" i="32"/>
  <c r="G306" i="32"/>
  <c r="G305" i="32"/>
  <c r="G304" i="32"/>
  <c r="G303" i="32"/>
  <c r="G302" i="32"/>
  <c r="G301" i="32"/>
  <c r="G300" i="32"/>
  <c r="G299" i="32"/>
  <c r="G298" i="32"/>
  <c r="G297" i="32"/>
  <c r="G296" i="32"/>
  <c r="G295" i="32"/>
  <c r="G294" i="32"/>
  <c r="G293" i="32"/>
  <c r="G292" i="32"/>
  <c r="G291" i="32"/>
  <c r="G290" i="32"/>
  <c r="G289" i="32"/>
  <c r="G288" i="32"/>
  <c r="G287" i="32"/>
  <c r="G286" i="32"/>
  <c r="G285" i="32"/>
  <c r="G284" i="32"/>
  <c r="G283" i="32"/>
  <c r="G282" i="32"/>
  <c r="G281" i="32"/>
  <c r="G280" i="32"/>
  <c r="G279" i="32"/>
  <c r="G278" i="32"/>
  <c r="G277" i="32"/>
  <c r="G276" i="32"/>
  <c r="G275" i="32"/>
  <c r="G274" i="32"/>
  <c r="G273" i="32"/>
  <c r="G272" i="32"/>
  <c r="G271" i="32"/>
  <c r="G270" i="32"/>
  <c r="G269" i="32"/>
  <c r="G268" i="32"/>
  <c r="G267" i="32"/>
  <c r="G266" i="32"/>
  <c r="G265" i="32"/>
  <c r="G264" i="32"/>
  <c r="G263" i="32"/>
  <c r="G262" i="32"/>
  <c r="G261" i="32"/>
  <c r="G260" i="32"/>
  <c r="G259" i="32"/>
  <c r="G258" i="32"/>
  <c r="G257" i="32"/>
  <c r="G256" i="32"/>
  <c r="G255" i="32"/>
  <c r="G254" i="32"/>
  <c r="G253" i="32"/>
  <c r="G252" i="32"/>
  <c r="G251" i="32"/>
  <c r="G250" i="32"/>
  <c r="G249" i="32"/>
  <c r="G248" i="32"/>
  <c r="G247" i="32"/>
  <c r="G246" i="32"/>
  <c r="G245" i="32"/>
  <c r="G244" i="32"/>
  <c r="G243" i="32"/>
  <c r="G242" i="32"/>
  <c r="G241" i="32"/>
  <c r="G240" i="32"/>
  <c r="G239" i="32"/>
  <c r="G238" i="32"/>
  <c r="G237" i="32"/>
  <c r="G236" i="32"/>
  <c r="G235" i="32"/>
  <c r="G234" i="32"/>
  <c r="G233" i="32"/>
  <c r="G232" i="32"/>
  <c r="G231" i="32"/>
  <c r="G230" i="32"/>
  <c r="G229" i="32"/>
  <c r="G228" i="32"/>
  <c r="G227" i="32"/>
  <c r="G226" i="32"/>
  <c r="G225" i="32"/>
  <c r="G224" i="32"/>
  <c r="G223" i="32"/>
  <c r="G222" i="32"/>
  <c r="G221" i="32"/>
  <c r="G220" i="32"/>
  <c r="G219" i="32"/>
  <c r="G218" i="32"/>
  <c r="G217" i="32"/>
  <c r="G216" i="32"/>
  <c r="G215" i="32"/>
  <c r="G214" i="32"/>
  <c r="G213" i="32"/>
  <c r="G212" i="32"/>
  <c r="G211" i="32"/>
  <c r="G210" i="32"/>
  <c r="G209" i="32"/>
  <c r="G208" i="32"/>
  <c r="G207" i="32"/>
  <c r="G206" i="32"/>
  <c r="G205" i="32"/>
  <c r="G204" i="32"/>
  <c r="G203" i="32"/>
  <c r="G202" i="32"/>
  <c r="G201" i="32"/>
  <c r="G200" i="32"/>
  <c r="G199" i="32"/>
  <c r="G198" i="32"/>
  <c r="G197" i="32"/>
  <c r="G196" i="32"/>
  <c r="G195" i="32"/>
  <c r="G194" i="32"/>
  <c r="G193" i="32"/>
  <c r="G192" i="32"/>
  <c r="G191" i="32"/>
  <c r="G190" i="32"/>
  <c r="G189" i="32"/>
  <c r="G188" i="32"/>
  <c r="G187" i="32"/>
  <c r="G186" i="32"/>
  <c r="G185" i="32"/>
  <c r="G184" i="32"/>
  <c r="G183" i="32"/>
  <c r="G182" i="32"/>
  <c r="G181" i="32"/>
  <c r="G180" i="32"/>
  <c r="G179" i="32"/>
  <c r="G178" i="32"/>
  <c r="G177" i="32"/>
  <c r="G176" i="32"/>
  <c r="G175" i="32"/>
  <c r="G174" i="32"/>
  <c r="G173" i="32"/>
  <c r="G172" i="32"/>
  <c r="G171" i="32"/>
  <c r="G170" i="32"/>
  <c r="G169" i="32"/>
  <c r="G168" i="32"/>
  <c r="G167" i="32"/>
  <c r="G166" i="32"/>
  <c r="G165" i="32"/>
  <c r="G164" i="32"/>
  <c r="G163" i="32"/>
  <c r="G162" i="32"/>
  <c r="G161" i="32"/>
  <c r="G160" i="32"/>
  <c r="G159" i="32"/>
  <c r="G158" i="32"/>
  <c r="G157" i="32"/>
  <c r="G156" i="32"/>
  <c r="G155" i="32"/>
  <c r="G154" i="32"/>
  <c r="G153" i="32"/>
  <c r="G152" i="32"/>
  <c r="G151" i="32"/>
  <c r="G150" i="32"/>
  <c r="G149" i="32"/>
  <c r="G148" i="32"/>
  <c r="G147" i="32"/>
  <c r="G146" i="32"/>
  <c r="G145" i="32"/>
  <c r="G144" i="32"/>
  <c r="G143" i="32"/>
  <c r="G142" i="32"/>
  <c r="G141" i="32"/>
  <c r="G140" i="32"/>
  <c r="G139" i="32"/>
  <c r="G138" i="32"/>
  <c r="G137" i="32"/>
  <c r="G136" i="32"/>
  <c r="G135" i="32"/>
  <c r="G134" i="32"/>
  <c r="G133" i="32"/>
  <c r="G132" i="32"/>
  <c r="G131" i="32"/>
  <c r="G130" i="32"/>
  <c r="G129" i="32"/>
  <c r="G128" i="32"/>
  <c r="G127" i="32"/>
  <c r="G126" i="32"/>
  <c r="G125" i="32"/>
  <c r="G124" i="32"/>
  <c r="G123" i="32"/>
  <c r="G122" i="32"/>
  <c r="G121" i="32"/>
  <c r="G120" i="32"/>
  <c r="G119" i="32"/>
  <c r="G118" i="32"/>
  <c r="G117" i="32"/>
  <c r="G116" i="32"/>
  <c r="G115" i="32"/>
  <c r="G114" i="32"/>
  <c r="G113" i="32"/>
  <c r="G112" i="32"/>
  <c r="G111" i="32"/>
  <c r="G110" i="32"/>
  <c r="G109" i="32"/>
  <c r="G108" i="32"/>
  <c r="G107" i="32"/>
  <c r="G106" i="32"/>
  <c r="G105" i="32"/>
  <c r="G104" i="32"/>
  <c r="G103" i="32"/>
  <c r="G102" i="32"/>
  <c r="G101" i="32"/>
  <c r="G100" i="32"/>
  <c r="G99" i="32"/>
  <c r="G98" i="32"/>
  <c r="G97" i="32"/>
  <c r="G96" i="32"/>
  <c r="G95" i="32"/>
  <c r="G94" i="32"/>
  <c r="G93" i="32"/>
  <c r="G92" i="32"/>
  <c r="G91" i="32"/>
  <c r="G90" i="32"/>
  <c r="G89" i="32"/>
  <c r="G88" i="32"/>
  <c r="G87" i="32"/>
  <c r="G86" i="32"/>
  <c r="G85" i="32"/>
  <c r="G84" i="32"/>
  <c r="G83" i="32"/>
  <c r="G82" i="32"/>
  <c r="G81" i="32"/>
  <c r="G80" i="32"/>
  <c r="G79" i="32"/>
  <c r="G78" i="32"/>
  <c r="G77" i="32"/>
  <c r="G76" i="32"/>
  <c r="G75" i="32"/>
  <c r="G74" i="32"/>
  <c r="G73" i="32"/>
  <c r="G72" i="32"/>
  <c r="G71" i="32"/>
  <c r="G70" i="32"/>
  <c r="G69" i="32"/>
  <c r="G68" i="32"/>
  <c r="G67" i="32"/>
  <c r="G66" i="32"/>
  <c r="G65" i="32"/>
  <c r="G64" i="32"/>
  <c r="G63" i="32"/>
  <c r="G62" i="32"/>
  <c r="G61" i="32"/>
  <c r="G60" i="32"/>
  <c r="G59" i="32"/>
  <c r="G58" i="32"/>
  <c r="G57" i="32"/>
  <c r="G56" i="32"/>
  <c r="G55" i="32"/>
  <c r="G54" i="32"/>
  <c r="G53" i="32"/>
  <c r="G52" i="32"/>
  <c r="G51" i="32"/>
  <c r="G50" i="32"/>
  <c r="G49" i="32"/>
  <c r="G48" i="32"/>
  <c r="G47" i="32"/>
  <c r="G46" i="32"/>
  <c r="G45" i="32"/>
  <c r="G44" i="32"/>
  <c r="G43" i="32"/>
  <c r="G42" i="32"/>
  <c r="G41" i="32"/>
  <c r="G40" i="32"/>
  <c r="G39" i="32"/>
  <c r="G38" i="32"/>
  <c r="G37" i="32"/>
  <c r="G36" i="32"/>
  <c r="G35" i="32"/>
  <c r="G34" i="32"/>
  <c r="G33" i="32"/>
  <c r="G32" i="32"/>
  <c r="G31" i="32"/>
  <c r="G30" i="32"/>
  <c r="G29" i="32"/>
  <c r="G28" i="32"/>
  <c r="G27" i="32"/>
  <c r="G26" i="32"/>
  <c r="G25" i="32"/>
  <c r="G24" i="32"/>
  <c r="G23" i="32"/>
  <c r="G22" i="32"/>
  <c r="G21" i="32"/>
  <c r="G20" i="32"/>
  <c r="G19" i="32"/>
  <c r="G18" i="32"/>
  <c r="G17" i="32"/>
  <c r="G16" i="32"/>
  <c r="G15" i="32"/>
  <c r="G14" i="32"/>
  <c r="G13" i="32"/>
  <c r="G12" i="32"/>
  <c r="G11" i="32"/>
  <c r="G10" i="32"/>
  <c r="G3000" i="31"/>
  <c r="G2999" i="31"/>
  <c r="G2998" i="31"/>
  <c r="G2997" i="31"/>
  <c r="G2996" i="31"/>
  <c r="G2995" i="31"/>
  <c r="G2994" i="31"/>
  <c r="G2993" i="31"/>
  <c r="G2992" i="31"/>
  <c r="G2991" i="31"/>
  <c r="G2990" i="31"/>
  <c r="G2989" i="31"/>
  <c r="G2988" i="31"/>
  <c r="G2987" i="31"/>
  <c r="G2986" i="31"/>
  <c r="G2985" i="31"/>
  <c r="G2984" i="31"/>
  <c r="G2983" i="31"/>
  <c r="G2982" i="31"/>
  <c r="G2981" i="31"/>
  <c r="G2980" i="31"/>
  <c r="G2979" i="31"/>
  <c r="G2978" i="31"/>
  <c r="G2977" i="31"/>
  <c r="G2976" i="31"/>
  <c r="G2975" i="31"/>
  <c r="G2974" i="31"/>
  <c r="G2973" i="31"/>
  <c r="G2972" i="31"/>
  <c r="G2971" i="31"/>
  <c r="G2970" i="31"/>
  <c r="G2969" i="31"/>
  <c r="G2968" i="31"/>
  <c r="G2967" i="31"/>
  <c r="G2966" i="31"/>
  <c r="G2965" i="31"/>
  <c r="G2964" i="31"/>
  <c r="G2963" i="31"/>
  <c r="G2962" i="31"/>
  <c r="G2961" i="31"/>
  <c r="G2960" i="31"/>
  <c r="G2959" i="31"/>
  <c r="G2958" i="31"/>
  <c r="G2957" i="31"/>
  <c r="G2956" i="31"/>
  <c r="G2955" i="31"/>
  <c r="G2954" i="31"/>
  <c r="G2953" i="31"/>
  <c r="G2952" i="31"/>
  <c r="G2951" i="31"/>
  <c r="G2950" i="31"/>
  <c r="G2949" i="31"/>
  <c r="G2948" i="31"/>
  <c r="G2947" i="31"/>
  <c r="G2946" i="31"/>
  <c r="G2945" i="31"/>
  <c r="G2944" i="31"/>
  <c r="G2943" i="31"/>
  <c r="G2942" i="31"/>
  <c r="G2941" i="31"/>
  <c r="G2940" i="31"/>
  <c r="G2939" i="31"/>
  <c r="G2938" i="31"/>
  <c r="G2937" i="31"/>
  <c r="G2936" i="31"/>
  <c r="G2935" i="31"/>
  <c r="G2934" i="31"/>
  <c r="G2933" i="31"/>
  <c r="G2932" i="31"/>
  <c r="G2931" i="31"/>
  <c r="G2930" i="31"/>
  <c r="G2929" i="31"/>
  <c r="G2928" i="31"/>
  <c r="G2927" i="31"/>
  <c r="G2926" i="31"/>
  <c r="G2925" i="31"/>
  <c r="G2924" i="31"/>
  <c r="G2923" i="31"/>
  <c r="G2922" i="31"/>
  <c r="G2921" i="31"/>
  <c r="G2920" i="31"/>
  <c r="G2919" i="31"/>
  <c r="G2918" i="31"/>
  <c r="G2917" i="31"/>
  <c r="G2916" i="31"/>
  <c r="G2915" i="31"/>
  <c r="G2914" i="31"/>
  <c r="G2913" i="31"/>
  <c r="G2912" i="31"/>
  <c r="G2911" i="31"/>
  <c r="G2910" i="31"/>
  <c r="G2909" i="31"/>
  <c r="G2908" i="31"/>
  <c r="G2907" i="31"/>
  <c r="G2906" i="31"/>
  <c r="G2905" i="31"/>
  <c r="G2904" i="31"/>
  <c r="G2903" i="31"/>
  <c r="G2902" i="31"/>
  <c r="G2901" i="31"/>
  <c r="G2900" i="31"/>
  <c r="G2899" i="31"/>
  <c r="G2898" i="31"/>
  <c r="G2897" i="31"/>
  <c r="G2896" i="31"/>
  <c r="G2895" i="31"/>
  <c r="G2894" i="31"/>
  <c r="G2893" i="31"/>
  <c r="G2892" i="31"/>
  <c r="G2891" i="31"/>
  <c r="G2890" i="31"/>
  <c r="G2889" i="31"/>
  <c r="G2888" i="31"/>
  <c r="G2887" i="31"/>
  <c r="G2886" i="31"/>
  <c r="G2885" i="31"/>
  <c r="G2884" i="31"/>
  <c r="G2883" i="31"/>
  <c r="G2882" i="31"/>
  <c r="G2881" i="31"/>
  <c r="G2880" i="31"/>
  <c r="G2879" i="31"/>
  <c r="G2878" i="31"/>
  <c r="G2877" i="31"/>
  <c r="G2876" i="31"/>
  <c r="G2875" i="31"/>
  <c r="G2874" i="31"/>
  <c r="G2873" i="31"/>
  <c r="G2872" i="31"/>
  <c r="G2871" i="31"/>
  <c r="G2870" i="31"/>
  <c r="G2869" i="31"/>
  <c r="G2868" i="31"/>
  <c r="G2867" i="31"/>
  <c r="G2866" i="31"/>
  <c r="G2865" i="31"/>
  <c r="G2864" i="31"/>
  <c r="G2863" i="31"/>
  <c r="G2862" i="31"/>
  <c r="G2861" i="31"/>
  <c r="G2860" i="31"/>
  <c r="G2859" i="31"/>
  <c r="G2858" i="31"/>
  <c r="G2857" i="31"/>
  <c r="G2856" i="31"/>
  <c r="G2855" i="31"/>
  <c r="G2854" i="31"/>
  <c r="G2853" i="31"/>
  <c r="G2852" i="31"/>
  <c r="G2851" i="31"/>
  <c r="G2850" i="31"/>
  <c r="G2849" i="31"/>
  <c r="G2848" i="31"/>
  <c r="G2847" i="31"/>
  <c r="G2846" i="31"/>
  <c r="G2845" i="31"/>
  <c r="G2844" i="31"/>
  <c r="G2843" i="31"/>
  <c r="G2842" i="31"/>
  <c r="G2841" i="31"/>
  <c r="G2840" i="31"/>
  <c r="G2839" i="31"/>
  <c r="G2838" i="31"/>
  <c r="G2837" i="31"/>
  <c r="G2836" i="31"/>
  <c r="G2835" i="31"/>
  <c r="G2834" i="31"/>
  <c r="G2833" i="31"/>
  <c r="G2832" i="31"/>
  <c r="G2831" i="31"/>
  <c r="G2830" i="31"/>
  <c r="G2829" i="31"/>
  <c r="G2828" i="31"/>
  <c r="G2827" i="31"/>
  <c r="G2826" i="31"/>
  <c r="G2825" i="31"/>
  <c r="G2824" i="31"/>
  <c r="G2823" i="31"/>
  <c r="G2822" i="31"/>
  <c r="G2821" i="31"/>
  <c r="G2820" i="31"/>
  <c r="G2819" i="31"/>
  <c r="G2818" i="31"/>
  <c r="G2817" i="31"/>
  <c r="G2816" i="31"/>
  <c r="G2815" i="31"/>
  <c r="G2814" i="31"/>
  <c r="G2813" i="31"/>
  <c r="G2812" i="31"/>
  <c r="G2811" i="31"/>
  <c r="G2810" i="31"/>
  <c r="G2809" i="31"/>
  <c r="G2808" i="31"/>
  <c r="G2807" i="31"/>
  <c r="G2806" i="31"/>
  <c r="G2805" i="31"/>
  <c r="G2804" i="31"/>
  <c r="G2803" i="31"/>
  <c r="G2802" i="31"/>
  <c r="G2801" i="31"/>
  <c r="G2800" i="31"/>
  <c r="G2799" i="31"/>
  <c r="G2798" i="31"/>
  <c r="G2797" i="31"/>
  <c r="G2796" i="31"/>
  <c r="G2795" i="31"/>
  <c r="G2794" i="31"/>
  <c r="G2793" i="31"/>
  <c r="G2792" i="31"/>
  <c r="G2791" i="31"/>
  <c r="G2790" i="31"/>
  <c r="G2789" i="31"/>
  <c r="G2788" i="31"/>
  <c r="G2787" i="31"/>
  <c r="G2786" i="31"/>
  <c r="G2785" i="31"/>
  <c r="G2784" i="31"/>
  <c r="G2783" i="31"/>
  <c r="G2782" i="31"/>
  <c r="G2781" i="31"/>
  <c r="G2780" i="31"/>
  <c r="G2779" i="31"/>
  <c r="G2778" i="31"/>
  <c r="G2777" i="31"/>
  <c r="G2776" i="31"/>
  <c r="G2775" i="31"/>
  <c r="G2774" i="31"/>
  <c r="G2773" i="31"/>
  <c r="G2772" i="31"/>
  <c r="G2771" i="31"/>
  <c r="G2770" i="31"/>
  <c r="G2769" i="31"/>
  <c r="G2768" i="31"/>
  <c r="G2767" i="31"/>
  <c r="G2766" i="31"/>
  <c r="G2765" i="31"/>
  <c r="G2764" i="31"/>
  <c r="G2763" i="31"/>
  <c r="G2762" i="31"/>
  <c r="G2761" i="31"/>
  <c r="G2760" i="31"/>
  <c r="G2759" i="31"/>
  <c r="G2758" i="31"/>
  <c r="G2757" i="31"/>
  <c r="G2756" i="31"/>
  <c r="G2755" i="31"/>
  <c r="G2754" i="31"/>
  <c r="G2753" i="31"/>
  <c r="G2752" i="31"/>
  <c r="G2751" i="31"/>
  <c r="G2750" i="31"/>
  <c r="G2749" i="31"/>
  <c r="G2748" i="31"/>
  <c r="G2747" i="31"/>
  <c r="G2746" i="31"/>
  <c r="G2745" i="31"/>
  <c r="G2744" i="31"/>
  <c r="G2743" i="31"/>
  <c r="G2742" i="31"/>
  <c r="G2741" i="31"/>
  <c r="G2740" i="31"/>
  <c r="G2739" i="31"/>
  <c r="G2738" i="31"/>
  <c r="G2737" i="31"/>
  <c r="G2736" i="31"/>
  <c r="G2735" i="31"/>
  <c r="G2734" i="31"/>
  <c r="G2733" i="31"/>
  <c r="G2732" i="31"/>
  <c r="G2731" i="31"/>
  <c r="G2730" i="31"/>
  <c r="G2729" i="31"/>
  <c r="G2728" i="31"/>
  <c r="G2727" i="31"/>
  <c r="G2726" i="31"/>
  <c r="G2725" i="31"/>
  <c r="G2724" i="31"/>
  <c r="G2723" i="31"/>
  <c r="G2722" i="31"/>
  <c r="G2721" i="31"/>
  <c r="G2720" i="31"/>
  <c r="G2719" i="31"/>
  <c r="G2718" i="31"/>
  <c r="G2717" i="31"/>
  <c r="G2716" i="31"/>
  <c r="G2715" i="31"/>
  <c r="G2714" i="31"/>
  <c r="G2713" i="31"/>
  <c r="G2712" i="31"/>
  <c r="G2711" i="31"/>
  <c r="G2710" i="31"/>
  <c r="G2709" i="31"/>
  <c r="G2708" i="31"/>
  <c r="G2707" i="31"/>
  <c r="G2706" i="31"/>
  <c r="G2705" i="31"/>
  <c r="G2704" i="31"/>
  <c r="G2703" i="31"/>
  <c r="G2702" i="31"/>
  <c r="G2701" i="31"/>
  <c r="G2700" i="31"/>
  <c r="G2699" i="31"/>
  <c r="G2698" i="31"/>
  <c r="G2697" i="31"/>
  <c r="G2696" i="31"/>
  <c r="G2695" i="31"/>
  <c r="G2694" i="31"/>
  <c r="G2693" i="31"/>
  <c r="G2692" i="31"/>
  <c r="G2691" i="31"/>
  <c r="G2690" i="31"/>
  <c r="G2689" i="31"/>
  <c r="G2688" i="31"/>
  <c r="G2687" i="31"/>
  <c r="G2686" i="31"/>
  <c r="G2685" i="31"/>
  <c r="G2684" i="31"/>
  <c r="G2683" i="31"/>
  <c r="G2682" i="31"/>
  <c r="G2681" i="31"/>
  <c r="G2680" i="31"/>
  <c r="G2679" i="31"/>
  <c r="G2678" i="31"/>
  <c r="G2677" i="31"/>
  <c r="G2676" i="31"/>
  <c r="G2675" i="31"/>
  <c r="G2674" i="31"/>
  <c r="G2673" i="31"/>
  <c r="G2672" i="31"/>
  <c r="G2671" i="31"/>
  <c r="G2670" i="31"/>
  <c r="G2669" i="31"/>
  <c r="G2668" i="31"/>
  <c r="G2667" i="31"/>
  <c r="G2666" i="31"/>
  <c r="G2665" i="31"/>
  <c r="G2664" i="31"/>
  <c r="G2663" i="31"/>
  <c r="G2662" i="31"/>
  <c r="G2661" i="31"/>
  <c r="G2660" i="31"/>
  <c r="G2659" i="31"/>
  <c r="G2658" i="31"/>
  <c r="G2657" i="31"/>
  <c r="G2656" i="31"/>
  <c r="G2655" i="31"/>
  <c r="G2654" i="31"/>
  <c r="G2653" i="31"/>
  <c r="G2652" i="31"/>
  <c r="G2651" i="31"/>
  <c r="G2650" i="31"/>
  <c r="G2649" i="31"/>
  <c r="G2648" i="31"/>
  <c r="G2647" i="31"/>
  <c r="G2646" i="31"/>
  <c r="G2645" i="31"/>
  <c r="G2644" i="31"/>
  <c r="G2643" i="31"/>
  <c r="G2642" i="31"/>
  <c r="G2641" i="31"/>
  <c r="G2640" i="31"/>
  <c r="G2639" i="31"/>
  <c r="G2638" i="31"/>
  <c r="G2637" i="31"/>
  <c r="G2636" i="31"/>
  <c r="G2635" i="31"/>
  <c r="G2634" i="31"/>
  <c r="G2633" i="31"/>
  <c r="G2632" i="31"/>
  <c r="G2631" i="31"/>
  <c r="G2630" i="31"/>
  <c r="G2629" i="31"/>
  <c r="G2628" i="31"/>
  <c r="G2627" i="31"/>
  <c r="G2626" i="31"/>
  <c r="G2625" i="31"/>
  <c r="G2624" i="31"/>
  <c r="G2623" i="31"/>
  <c r="G2622" i="31"/>
  <c r="G2621" i="31"/>
  <c r="G2620" i="31"/>
  <c r="G2619" i="31"/>
  <c r="G2618" i="31"/>
  <c r="G2617" i="31"/>
  <c r="G2616" i="31"/>
  <c r="G2615" i="31"/>
  <c r="G2614" i="31"/>
  <c r="G2613" i="31"/>
  <c r="G2612" i="31"/>
  <c r="G2611" i="31"/>
  <c r="G2610" i="31"/>
  <c r="G2609" i="31"/>
  <c r="G2608" i="31"/>
  <c r="G2607" i="31"/>
  <c r="G2606" i="31"/>
  <c r="G2605" i="31"/>
  <c r="G2604" i="31"/>
  <c r="G2603" i="31"/>
  <c r="G2602" i="31"/>
  <c r="G2601" i="31"/>
  <c r="G2600" i="31"/>
  <c r="G2599" i="31"/>
  <c r="G2598" i="31"/>
  <c r="G2597" i="31"/>
  <c r="G2596" i="31"/>
  <c r="G2595" i="31"/>
  <c r="G2594" i="31"/>
  <c r="G2593" i="31"/>
  <c r="G2592" i="31"/>
  <c r="G2591" i="31"/>
  <c r="G2590" i="31"/>
  <c r="G2589" i="31"/>
  <c r="G2588" i="31"/>
  <c r="G2587" i="31"/>
  <c r="G2586" i="31"/>
  <c r="G2585" i="31"/>
  <c r="G2584" i="31"/>
  <c r="G2583" i="31"/>
  <c r="G2582" i="31"/>
  <c r="G2581" i="31"/>
  <c r="G2580" i="31"/>
  <c r="G2579" i="31"/>
  <c r="G2578" i="31"/>
  <c r="G2577" i="31"/>
  <c r="G2576" i="31"/>
  <c r="G2575" i="31"/>
  <c r="G2574" i="31"/>
  <c r="G2573" i="31"/>
  <c r="G2572" i="31"/>
  <c r="G2571" i="31"/>
  <c r="G2570" i="31"/>
  <c r="G2569" i="31"/>
  <c r="G2568" i="31"/>
  <c r="G2567" i="31"/>
  <c r="G2566" i="31"/>
  <c r="G2565" i="31"/>
  <c r="G2564" i="31"/>
  <c r="G2563" i="31"/>
  <c r="G2562" i="31"/>
  <c r="G2561" i="31"/>
  <c r="G2560" i="31"/>
  <c r="G2559" i="31"/>
  <c r="G2558" i="31"/>
  <c r="G2557" i="31"/>
  <c r="G2556" i="31"/>
  <c r="G2555" i="31"/>
  <c r="G2554" i="31"/>
  <c r="G2553" i="31"/>
  <c r="G2552" i="31"/>
  <c r="G2551" i="31"/>
  <c r="G2550" i="31"/>
  <c r="G2549" i="31"/>
  <c r="G2548" i="31"/>
  <c r="G2547" i="31"/>
  <c r="G2546" i="31"/>
  <c r="G2545" i="31"/>
  <c r="G2544" i="31"/>
  <c r="G2543" i="31"/>
  <c r="G2542" i="31"/>
  <c r="G2541" i="31"/>
  <c r="G2540" i="31"/>
  <c r="G2539" i="31"/>
  <c r="G2538" i="31"/>
  <c r="G2537" i="31"/>
  <c r="G2536" i="31"/>
  <c r="G2535" i="31"/>
  <c r="G2534" i="31"/>
  <c r="G2533" i="31"/>
  <c r="G2532" i="31"/>
  <c r="G2531" i="31"/>
  <c r="G2530" i="31"/>
  <c r="G2529" i="31"/>
  <c r="G2528" i="31"/>
  <c r="G2527" i="31"/>
  <c r="G2526" i="31"/>
  <c r="G2525" i="31"/>
  <c r="G2524" i="31"/>
  <c r="G2523" i="31"/>
  <c r="G2522" i="31"/>
  <c r="G2521" i="31"/>
  <c r="G2520" i="31"/>
  <c r="G2519" i="31"/>
  <c r="G2518" i="31"/>
  <c r="G2517" i="31"/>
  <c r="G2516" i="31"/>
  <c r="G2515" i="31"/>
  <c r="G2514" i="31"/>
  <c r="G2513" i="31"/>
  <c r="G2512" i="31"/>
  <c r="G2511" i="31"/>
  <c r="G2510" i="31"/>
  <c r="G2509" i="31"/>
  <c r="G2508" i="31"/>
  <c r="G2507" i="31"/>
  <c r="G2506" i="31"/>
  <c r="G2505" i="31"/>
  <c r="G2504" i="31"/>
  <c r="G2503" i="31"/>
  <c r="G2502" i="31"/>
  <c r="G2501" i="31"/>
  <c r="G2500" i="31"/>
  <c r="G2499" i="31"/>
  <c r="G2498" i="31"/>
  <c r="G2497" i="31"/>
  <c r="G2496" i="31"/>
  <c r="G2495" i="31"/>
  <c r="G2494" i="31"/>
  <c r="G2493" i="31"/>
  <c r="G2492" i="31"/>
  <c r="G2491" i="31"/>
  <c r="G2490" i="31"/>
  <c r="G2489" i="31"/>
  <c r="G2488" i="31"/>
  <c r="G2487" i="31"/>
  <c r="G2486" i="31"/>
  <c r="G2485" i="31"/>
  <c r="G2484" i="31"/>
  <c r="G2483" i="31"/>
  <c r="G2482" i="31"/>
  <c r="G2481" i="31"/>
  <c r="G2480" i="31"/>
  <c r="G2479" i="31"/>
  <c r="G2478" i="31"/>
  <c r="G2477" i="31"/>
  <c r="G2476" i="31"/>
  <c r="G2475" i="31"/>
  <c r="G2474" i="31"/>
  <c r="G2473" i="31"/>
  <c r="G2472" i="31"/>
  <c r="G2471" i="31"/>
  <c r="G2470" i="31"/>
  <c r="G2469" i="31"/>
  <c r="G2468" i="31"/>
  <c r="G2467" i="31"/>
  <c r="G2466" i="31"/>
  <c r="G2465" i="31"/>
  <c r="G2464" i="31"/>
  <c r="G2463" i="31"/>
  <c r="G2462" i="31"/>
  <c r="G2461" i="31"/>
  <c r="G2460" i="31"/>
  <c r="G2459" i="31"/>
  <c r="G2458" i="31"/>
  <c r="G2457" i="31"/>
  <c r="G2456" i="31"/>
  <c r="G2455" i="31"/>
  <c r="G2454" i="31"/>
  <c r="G2453" i="31"/>
  <c r="G2452" i="31"/>
  <c r="G2451" i="31"/>
  <c r="G2450" i="31"/>
  <c r="G2449" i="31"/>
  <c r="G2448" i="31"/>
  <c r="G2447" i="31"/>
  <c r="G2446" i="31"/>
  <c r="G2445" i="31"/>
  <c r="G2444" i="31"/>
  <c r="G2443" i="31"/>
  <c r="G2442" i="31"/>
  <c r="G2441" i="31"/>
  <c r="G2440" i="31"/>
  <c r="G2439" i="31"/>
  <c r="G2438" i="31"/>
  <c r="G2437" i="31"/>
  <c r="G2436" i="31"/>
  <c r="G2435" i="31"/>
  <c r="G2434" i="31"/>
  <c r="G2433" i="31"/>
  <c r="G2432" i="31"/>
  <c r="G2431" i="31"/>
  <c r="G2430" i="31"/>
  <c r="G2429" i="31"/>
  <c r="G2428" i="31"/>
  <c r="G2427" i="31"/>
  <c r="G2426" i="31"/>
  <c r="G2425" i="31"/>
  <c r="G2424" i="31"/>
  <c r="G2423" i="31"/>
  <c r="G2422" i="31"/>
  <c r="G2421" i="31"/>
  <c r="G2420" i="31"/>
  <c r="G2419" i="31"/>
  <c r="G2418" i="31"/>
  <c r="G2417" i="31"/>
  <c r="G2416" i="31"/>
  <c r="G2415" i="31"/>
  <c r="G2414" i="31"/>
  <c r="G2413" i="31"/>
  <c r="G2412" i="31"/>
  <c r="G2411" i="31"/>
  <c r="G2410" i="31"/>
  <c r="G2409" i="31"/>
  <c r="G2408" i="31"/>
  <c r="G2407" i="31"/>
  <c r="G2406" i="31"/>
  <c r="G2405" i="31"/>
  <c r="G2404" i="31"/>
  <c r="G2403" i="31"/>
  <c r="G2402" i="31"/>
  <c r="G2401" i="31"/>
  <c r="G2400" i="31"/>
  <c r="G2399" i="31"/>
  <c r="G2398" i="31"/>
  <c r="G2397" i="31"/>
  <c r="G2396" i="31"/>
  <c r="G2395" i="31"/>
  <c r="G2394" i="31"/>
  <c r="G2393" i="31"/>
  <c r="G2392" i="31"/>
  <c r="G2391" i="31"/>
  <c r="G2390" i="31"/>
  <c r="G2389" i="31"/>
  <c r="G2388" i="31"/>
  <c r="G2387" i="31"/>
  <c r="G2386" i="31"/>
  <c r="G2385" i="31"/>
  <c r="G2384" i="31"/>
  <c r="G2383" i="31"/>
  <c r="G2382" i="31"/>
  <c r="G2381" i="31"/>
  <c r="G2380" i="31"/>
  <c r="G2379" i="31"/>
  <c r="G2378" i="31"/>
  <c r="G2377" i="31"/>
  <c r="G2376" i="31"/>
  <c r="G2375" i="31"/>
  <c r="G2374" i="31"/>
  <c r="G2373" i="31"/>
  <c r="G2372" i="31"/>
  <c r="G2371" i="31"/>
  <c r="G2370" i="31"/>
  <c r="G2369" i="31"/>
  <c r="G2368" i="31"/>
  <c r="G2367" i="31"/>
  <c r="G2366" i="31"/>
  <c r="G2365" i="31"/>
  <c r="G2364" i="31"/>
  <c r="G2363" i="31"/>
  <c r="G2362" i="31"/>
  <c r="G2361" i="31"/>
  <c r="G2360" i="31"/>
  <c r="G2359" i="31"/>
  <c r="G2358" i="31"/>
  <c r="G2357" i="31"/>
  <c r="G2356" i="31"/>
  <c r="G2355" i="31"/>
  <c r="G2354" i="31"/>
  <c r="G2353" i="31"/>
  <c r="G2352" i="31"/>
  <c r="G2351" i="31"/>
  <c r="G2350" i="31"/>
  <c r="G2349" i="31"/>
  <c r="G2348" i="31"/>
  <c r="G2347" i="31"/>
  <c r="G2346" i="31"/>
  <c r="G2345" i="31"/>
  <c r="G2344" i="31"/>
  <c r="G2343" i="31"/>
  <c r="G2342" i="31"/>
  <c r="G2341" i="31"/>
  <c r="G2340" i="31"/>
  <c r="G2339" i="31"/>
  <c r="G2338" i="31"/>
  <c r="G2337" i="31"/>
  <c r="G2336" i="31"/>
  <c r="G2335" i="31"/>
  <c r="G2334" i="31"/>
  <c r="G2333" i="31"/>
  <c r="G2332" i="31"/>
  <c r="G2331" i="31"/>
  <c r="G2330" i="31"/>
  <c r="G2329" i="31"/>
  <c r="G2328" i="31"/>
  <c r="G2327" i="31"/>
  <c r="G2326" i="31"/>
  <c r="G2325" i="31"/>
  <c r="G2324" i="31"/>
  <c r="G2323" i="31"/>
  <c r="G2322" i="31"/>
  <c r="G2321" i="31"/>
  <c r="G2320" i="31"/>
  <c r="G2319" i="31"/>
  <c r="G2318" i="31"/>
  <c r="G2317" i="31"/>
  <c r="G2316" i="31"/>
  <c r="G2315" i="31"/>
  <c r="G2314" i="31"/>
  <c r="G2313" i="31"/>
  <c r="G2312" i="31"/>
  <c r="G2311" i="31"/>
  <c r="G2310" i="31"/>
  <c r="G2309" i="31"/>
  <c r="G2308" i="31"/>
  <c r="G2307" i="31"/>
  <c r="G2306" i="31"/>
  <c r="G2305" i="31"/>
  <c r="G2304" i="31"/>
  <c r="G2303" i="31"/>
  <c r="G2302" i="31"/>
  <c r="G2301" i="31"/>
  <c r="G2300" i="31"/>
  <c r="G2299" i="31"/>
  <c r="G2298" i="31"/>
  <c r="G2297" i="31"/>
  <c r="G2296" i="31"/>
  <c r="G2295" i="31"/>
  <c r="G2294" i="31"/>
  <c r="G2293" i="31"/>
  <c r="G2292" i="31"/>
  <c r="G2291" i="31"/>
  <c r="G2290" i="31"/>
  <c r="G2289" i="31"/>
  <c r="G2288" i="31"/>
  <c r="G2287" i="31"/>
  <c r="G2286" i="31"/>
  <c r="G2285" i="31"/>
  <c r="G2284" i="31"/>
  <c r="G2283" i="31"/>
  <c r="G2282" i="31"/>
  <c r="G2281" i="31"/>
  <c r="G2280" i="31"/>
  <c r="G2279" i="31"/>
  <c r="G2278" i="31"/>
  <c r="G2277" i="31"/>
  <c r="G2276" i="31"/>
  <c r="G2275" i="31"/>
  <c r="G2274" i="31"/>
  <c r="G2273" i="31"/>
  <c r="G2272" i="31"/>
  <c r="G2271" i="31"/>
  <c r="G2270" i="31"/>
  <c r="G2269" i="31"/>
  <c r="G2268" i="31"/>
  <c r="G2267" i="31"/>
  <c r="G2266" i="31"/>
  <c r="G2265" i="31"/>
  <c r="G2264" i="31"/>
  <c r="G2263" i="31"/>
  <c r="G2262" i="31"/>
  <c r="G2261" i="31"/>
  <c r="G2260" i="31"/>
  <c r="G2259" i="31"/>
  <c r="G2258" i="31"/>
  <c r="G2257" i="31"/>
  <c r="G2256" i="31"/>
  <c r="G2255" i="31"/>
  <c r="G2254" i="31"/>
  <c r="G2253" i="31"/>
  <c r="G2252" i="31"/>
  <c r="G2251" i="31"/>
  <c r="G2250" i="31"/>
  <c r="G2249" i="31"/>
  <c r="G2248" i="31"/>
  <c r="G2247" i="31"/>
  <c r="G2246" i="31"/>
  <c r="G2245" i="31"/>
  <c r="G2244" i="31"/>
  <c r="G2243" i="31"/>
  <c r="G2242" i="31"/>
  <c r="G2241" i="31"/>
  <c r="G2240" i="31"/>
  <c r="G2239" i="31"/>
  <c r="G2238" i="31"/>
  <c r="G2237" i="31"/>
  <c r="G2236" i="31"/>
  <c r="G2235" i="31"/>
  <c r="G2234" i="31"/>
  <c r="G2233" i="31"/>
  <c r="G2232" i="31"/>
  <c r="G2231" i="31"/>
  <c r="G2230" i="31"/>
  <c r="G2229" i="31"/>
  <c r="G2228" i="31"/>
  <c r="G2227" i="31"/>
  <c r="G2226" i="31"/>
  <c r="G2225" i="31"/>
  <c r="G2224" i="31"/>
  <c r="G2223" i="31"/>
  <c r="G2222" i="31"/>
  <c r="G2221" i="31"/>
  <c r="G2220" i="31"/>
  <c r="G2219" i="31"/>
  <c r="G2218" i="31"/>
  <c r="G2217" i="31"/>
  <c r="G2216" i="31"/>
  <c r="G2215" i="31"/>
  <c r="G2214" i="31"/>
  <c r="G2213" i="31"/>
  <c r="G2212" i="31"/>
  <c r="G2211" i="31"/>
  <c r="G2210" i="31"/>
  <c r="G2209" i="31"/>
  <c r="G2208" i="31"/>
  <c r="G2207" i="31"/>
  <c r="G2206" i="31"/>
  <c r="G2205" i="31"/>
  <c r="G2204" i="31"/>
  <c r="G2203" i="31"/>
  <c r="G2202" i="31"/>
  <c r="G2201" i="31"/>
  <c r="G2200" i="31"/>
  <c r="G2199" i="31"/>
  <c r="G2198" i="31"/>
  <c r="G2197" i="31"/>
  <c r="G2196" i="31"/>
  <c r="G2195" i="31"/>
  <c r="G2194" i="31"/>
  <c r="G2193" i="31"/>
  <c r="G2192" i="31"/>
  <c r="G2191" i="31"/>
  <c r="G2190" i="31"/>
  <c r="G2189" i="31"/>
  <c r="G2188" i="31"/>
  <c r="G2187" i="31"/>
  <c r="G2186" i="31"/>
  <c r="G2185" i="31"/>
  <c r="G2184" i="31"/>
  <c r="G2183" i="31"/>
  <c r="G2182" i="31"/>
  <c r="G2181" i="31"/>
  <c r="G2180" i="31"/>
  <c r="G2179" i="31"/>
  <c r="G2178" i="31"/>
  <c r="G2177" i="31"/>
  <c r="G2176" i="31"/>
  <c r="G2175" i="31"/>
  <c r="G2174" i="31"/>
  <c r="G2173" i="31"/>
  <c r="G2172" i="31"/>
  <c r="G2171" i="31"/>
  <c r="G2170" i="31"/>
  <c r="G2169" i="31"/>
  <c r="G2168" i="31"/>
  <c r="G2167" i="31"/>
  <c r="G2166" i="31"/>
  <c r="G2165" i="31"/>
  <c r="G2164" i="31"/>
  <c r="G2163" i="31"/>
  <c r="G2162" i="31"/>
  <c r="G2161" i="31"/>
  <c r="G2160" i="31"/>
  <c r="G2159" i="31"/>
  <c r="G2158" i="31"/>
  <c r="G2157" i="31"/>
  <c r="G2156" i="31"/>
  <c r="G2155" i="31"/>
  <c r="G2154" i="31"/>
  <c r="G2153" i="31"/>
  <c r="G2152" i="31"/>
  <c r="G2151" i="31"/>
  <c r="G2150" i="31"/>
  <c r="G2149" i="31"/>
  <c r="G2148" i="31"/>
  <c r="G2147" i="31"/>
  <c r="G2146" i="31"/>
  <c r="G2145" i="31"/>
  <c r="G2144" i="31"/>
  <c r="G2143" i="31"/>
  <c r="G2142" i="31"/>
  <c r="G2141" i="31"/>
  <c r="G2140" i="31"/>
  <c r="G2139" i="31"/>
  <c r="G2138" i="31"/>
  <c r="G2137" i="31"/>
  <c r="G2136" i="31"/>
  <c r="G2135" i="31"/>
  <c r="G2134" i="31"/>
  <c r="G2133" i="31"/>
  <c r="G2132" i="31"/>
  <c r="G2131" i="31"/>
  <c r="G2130" i="31"/>
  <c r="G2129" i="31"/>
  <c r="G2128" i="31"/>
  <c r="G2127" i="31"/>
  <c r="G2126" i="31"/>
  <c r="G2125" i="31"/>
  <c r="G2124" i="31"/>
  <c r="G2123" i="31"/>
  <c r="G2122" i="31"/>
  <c r="G2121" i="31"/>
  <c r="G2120" i="31"/>
  <c r="G2119" i="31"/>
  <c r="G2118" i="31"/>
  <c r="G2117" i="31"/>
  <c r="G2116" i="31"/>
  <c r="G2115" i="31"/>
  <c r="G2114" i="31"/>
  <c r="G2113" i="31"/>
  <c r="G2112" i="31"/>
  <c r="G2111" i="31"/>
  <c r="G2110" i="31"/>
  <c r="G2109" i="31"/>
  <c r="G2108" i="31"/>
  <c r="G2107" i="31"/>
  <c r="G2106" i="31"/>
  <c r="G2105" i="31"/>
  <c r="G2104" i="31"/>
  <c r="G2103" i="31"/>
  <c r="G2102" i="31"/>
  <c r="G2101" i="31"/>
  <c r="G2100" i="31"/>
  <c r="G2099" i="31"/>
  <c r="G2098" i="31"/>
  <c r="G2097" i="31"/>
  <c r="G2096" i="31"/>
  <c r="G2095" i="31"/>
  <c r="G2094" i="31"/>
  <c r="G2093" i="31"/>
  <c r="G2092" i="31"/>
  <c r="G2091" i="31"/>
  <c r="G2090" i="31"/>
  <c r="G2089" i="31"/>
  <c r="G2088" i="31"/>
  <c r="G2087" i="31"/>
  <c r="G2086" i="31"/>
  <c r="G2085" i="31"/>
  <c r="G2084" i="31"/>
  <c r="G2083" i="31"/>
  <c r="G2082" i="31"/>
  <c r="G2081" i="31"/>
  <c r="G2080" i="31"/>
  <c r="G2079" i="31"/>
  <c r="G2078" i="31"/>
  <c r="G2077" i="31"/>
  <c r="G2076" i="31"/>
  <c r="G2075" i="31"/>
  <c r="G2074" i="31"/>
  <c r="G2073" i="31"/>
  <c r="G2072" i="31"/>
  <c r="G2071" i="31"/>
  <c r="G2070" i="31"/>
  <c r="G2069" i="31"/>
  <c r="G2068" i="31"/>
  <c r="G2067" i="31"/>
  <c r="G2066" i="31"/>
  <c r="G2065" i="31"/>
  <c r="G2064" i="31"/>
  <c r="G2063" i="31"/>
  <c r="G2062" i="31"/>
  <c r="G2061" i="31"/>
  <c r="G2060" i="31"/>
  <c r="G2059" i="31"/>
  <c r="G2058" i="31"/>
  <c r="G2057" i="31"/>
  <c r="G2056" i="31"/>
  <c r="G2055" i="31"/>
  <c r="G2054" i="31"/>
  <c r="G2053" i="31"/>
  <c r="G2052" i="31"/>
  <c r="G2051" i="31"/>
  <c r="G2050" i="31"/>
  <c r="G2049" i="31"/>
  <c r="G2048" i="31"/>
  <c r="G2047" i="31"/>
  <c r="G2046" i="31"/>
  <c r="G2045" i="31"/>
  <c r="G2044" i="31"/>
  <c r="G2043" i="31"/>
  <c r="G2042" i="31"/>
  <c r="G2041" i="31"/>
  <c r="G2040" i="31"/>
  <c r="G2039" i="31"/>
  <c r="G2038" i="31"/>
  <c r="G2037" i="31"/>
  <c r="G2036" i="31"/>
  <c r="G2035" i="31"/>
  <c r="G2034" i="31"/>
  <c r="G2033" i="31"/>
  <c r="G2032" i="31"/>
  <c r="G2031" i="31"/>
  <c r="G2030" i="31"/>
  <c r="G2029" i="31"/>
  <c r="G2028" i="31"/>
  <c r="G2027" i="31"/>
  <c r="G2026" i="31"/>
  <c r="G2025" i="31"/>
  <c r="G2024" i="31"/>
  <c r="G2023" i="31"/>
  <c r="G2022" i="31"/>
  <c r="G2021" i="31"/>
  <c r="G2020" i="31"/>
  <c r="G2019" i="31"/>
  <c r="G2018" i="31"/>
  <c r="G2017" i="31"/>
  <c r="G2016" i="31"/>
  <c r="G2015" i="31"/>
  <c r="G2014" i="31"/>
  <c r="G2013" i="31"/>
  <c r="G2012" i="31"/>
  <c r="G2011" i="31"/>
  <c r="G2010" i="31"/>
  <c r="G2009" i="31"/>
  <c r="G2008" i="31"/>
  <c r="G2007" i="31"/>
  <c r="G2006" i="31"/>
  <c r="G2005" i="31"/>
  <c r="G2004" i="31"/>
  <c r="G2003" i="31"/>
  <c r="G2002" i="31"/>
  <c r="G2001" i="31"/>
  <c r="G2000" i="31"/>
  <c r="G1999" i="31"/>
  <c r="G1998" i="31"/>
  <c r="G1997" i="31"/>
  <c r="G1996" i="31"/>
  <c r="G1995" i="31"/>
  <c r="G1994" i="31"/>
  <c r="G1993" i="31"/>
  <c r="G1992" i="31"/>
  <c r="G1991" i="31"/>
  <c r="G1990" i="31"/>
  <c r="G1989" i="31"/>
  <c r="G1988" i="31"/>
  <c r="G1987" i="31"/>
  <c r="G1986" i="31"/>
  <c r="G1985" i="31"/>
  <c r="G1984" i="31"/>
  <c r="G1983" i="31"/>
  <c r="G1982" i="31"/>
  <c r="G1981" i="31"/>
  <c r="G1980" i="31"/>
  <c r="G1979" i="31"/>
  <c r="G1978" i="31"/>
  <c r="G1977" i="31"/>
  <c r="G1976" i="31"/>
  <c r="G1975" i="31"/>
  <c r="G1974" i="31"/>
  <c r="G1973" i="31"/>
  <c r="G1972" i="31"/>
  <c r="G1971" i="31"/>
  <c r="G1970" i="31"/>
  <c r="G1969" i="31"/>
  <c r="G1968" i="31"/>
  <c r="G1967" i="31"/>
  <c r="G1966" i="31"/>
  <c r="G1965" i="31"/>
  <c r="G1964" i="31"/>
  <c r="G1963" i="31"/>
  <c r="G1962" i="31"/>
  <c r="G1961" i="31"/>
  <c r="G1960" i="31"/>
  <c r="G1959" i="31"/>
  <c r="G1958" i="31"/>
  <c r="G1957" i="31"/>
  <c r="G1956" i="31"/>
  <c r="G1955" i="31"/>
  <c r="G1954" i="31"/>
  <c r="G1953" i="31"/>
  <c r="G1952" i="31"/>
  <c r="G1951" i="31"/>
  <c r="G1950" i="31"/>
  <c r="G1949" i="31"/>
  <c r="G1948" i="31"/>
  <c r="G1947" i="31"/>
  <c r="G1946" i="31"/>
  <c r="G1945" i="31"/>
  <c r="G1944" i="31"/>
  <c r="G1943" i="31"/>
  <c r="G1942" i="31"/>
  <c r="G1941" i="31"/>
  <c r="G1940" i="31"/>
  <c r="G1939" i="31"/>
  <c r="G1938" i="31"/>
  <c r="G1937" i="31"/>
  <c r="G1936" i="31"/>
  <c r="G1935" i="31"/>
  <c r="G1934" i="31"/>
  <c r="G1933" i="31"/>
  <c r="G1932" i="31"/>
  <c r="G1931" i="31"/>
  <c r="G1930" i="31"/>
  <c r="G1929" i="31"/>
  <c r="G1928" i="31"/>
  <c r="G1927" i="31"/>
  <c r="G1926" i="31"/>
  <c r="G1925" i="31"/>
  <c r="G1924" i="31"/>
  <c r="G1923" i="31"/>
  <c r="G1922" i="31"/>
  <c r="G1921" i="31"/>
  <c r="G1920" i="31"/>
  <c r="G1919" i="31"/>
  <c r="G1918" i="31"/>
  <c r="G1917" i="31"/>
  <c r="G1916" i="31"/>
  <c r="G1915" i="31"/>
  <c r="G1914" i="31"/>
  <c r="G1913" i="31"/>
  <c r="G1912" i="31"/>
  <c r="G1911" i="31"/>
  <c r="G1910" i="31"/>
  <c r="G1909" i="31"/>
  <c r="G1908" i="31"/>
  <c r="G1907" i="31"/>
  <c r="G1906" i="31"/>
  <c r="G1905" i="31"/>
  <c r="G1904" i="31"/>
  <c r="G1903" i="31"/>
  <c r="G1902" i="31"/>
  <c r="G1901" i="31"/>
  <c r="G1900" i="31"/>
  <c r="G1899" i="31"/>
  <c r="G1898" i="31"/>
  <c r="G1897" i="31"/>
  <c r="G1896" i="31"/>
  <c r="G1895" i="31"/>
  <c r="G1894" i="31"/>
  <c r="G1893" i="31"/>
  <c r="G1892" i="31"/>
  <c r="G1891" i="31"/>
  <c r="G1890" i="31"/>
  <c r="G1889" i="31"/>
  <c r="G1888" i="31"/>
  <c r="G1887" i="31"/>
  <c r="G1886" i="31"/>
  <c r="G1885" i="31"/>
  <c r="G1884" i="31"/>
  <c r="G1883" i="31"/>
  <c r="G1882" i="31"/>
  <c r="G1881" i="31"/>
  <c r="G1880" i="31"/>
  <c r="G1879" i="31"/>
  <c r="G1878" i="31"/>
  <c r="G1877" i="31"/>
  <c r="G1876" i="31"/>
  <c r="G1875" i="31"/>
  <c r="G1874" i="31"/>
  <c r="G1873" i="31"/>
  <c r="G1872" i="31"/>
  <c r="G1871" i="31"/>
  <c r="G1870" i="31"/>
  <c r="G1869" i="31"/>
  <c r="G1868" i="31"/>
  <c r="G1867" i="31"/>
  <c r="G1866" i="31"/>
  <c r="G1865" i="31"/>
  <c r="G1864" i="31"/>
  <c r="G1863" i="31"/>
  <c r="G1862" i="31"/>
  <c r="G1861" i="31"/>
  <c r="G1860" i="31"/>
  <c r="G1859" i="31"/>
  <c r="G1858" i="31"/>
  <c r="G1857" i="31"/>
  <c r="G1856" i="31"/>
  <c r="G1855" i="31"/>
  <c r="G1854" i="31"/>
  <c r="G1853" i="31"/>
  <c r="G1852" i="31"/>
  <c r="G1851" i="31"/>
  <c r="G1850" i="31"/>
  <c r="G1849" i="31"/>
  <c r="G1848" i="31"/>
  <c r="G1847" i="31"/>
  <c r="G1846" i="31"/>
  <c r="G1845" i="31"/>
  <c r="G1844" i="31"/>
  <c r="G1843" i="31"/>
  <c r="G1842" i="31"/>
  <c r="G1841" i="31"/>
  <c r="G1840" i="31"/>
  <c r="G1839" i="31"/>
  <c r="G1838" i="31"/>
  <c r="G1837" i="31"/>
  <c r="G1836" i="31"/>
  <c r="G1835" i="31"/>
  <c r="G1834" i="31"/>
  <c r="G1833" i="31"/>
  <c r="G1832" i="31"/>
  <c r="G1831" i="31"/>
  <c r="G1830" i="31"/>
  <c r="G1829" i="31"/>
  <c r="G1828" i="31"/>
  <c r="G1827" i="31"/>
  <c r="G1826" i="31"/>
  <c r="G1825" i="31"/>
  <c r="G1824" i="31"/>
  <c r="G1823" i="31"/>
  <c r="G1822" i="31"/>
  <c r="G1821" i="31"/>
  <c r="G1820" i="31"/>
  <c r="G1819" i="31"/>
  <c r="G1818" i="31"/>
  <c r="G1817" i="31"/>
  <c r="G1816" i="31"/>
  <c r="G1815" i="31"/>
  <c r="G1814" i="31"/>
  <c r="G1813" i="31"/>
  <c r="G1812" i="31"/>
  <c r="G1811" i="31"/>
  <c r="G1810" i="31"/>
  <c r="G1809" i="31"/>
  <c r="G1808" i="31"/>
  <c r="G1807" i="31"/>
  <c r="G1806" i="31"/>
  <c r="G1805" i="31"/>
  <c r="G1804" i="31"/>
  <c r="G1803" i="31"/>
  <c r="G1802" i="31"/>
  <c r="G1801" i="31"/>
  <c r="G1800" i="31"/>
  <c r="G1799" i="31"/>
  <c r="G1798" i="31"/>
  <c r="G1797" i="31"/>
  <c r="G1796" i="31"/>
  <c r="G1795" i="31"/>
  <c r="G1794" i="31"/>
  <c r="G1793" i="31"/>
  <c r="G1792" i="31"/>
  <c r="G1791" i="31"/>
  <c r="G1790" i="31"/>
  <c r="G1789" i="31"/>
  <c r="G1788" i="31"/>
  <c r="G1787" i="31"/>
  <c r="G1786" i="31"/>
  <c r="G1785" i="31"/>
  <c r="G1784" i="31"/>
  <c r="G1783" i="31"/>
  <c r="G1782" i="31"/>
  <c r="G1781" i="31"/>
  <c r="G1780" i="31"/>
  <c r="G1779" i="31"/>
  <c r="G1778" i="31"/>
  <c r="G1777" i="31"/>
  <c r="G1776" i="31"/>
  <c r="G1775" i="31"/>
  <c r="G1774" i="31"/>
  <c r="G1773" i="31"/>
  <c r="G1772" i="31"/>
  <c r="G1771" i="31"/>
  <c r="G1770" i="31"/>
  <c r="G1769" i="31"/>
  <c r="G1768" i="31"/>
  <c r="G1767" i="31"/>
  <c r="G1766" i="31"/>
  <c r="G1765" i="31"/>
  <c r="G1764" i="31"/>
  <c r="G1763" i="31"/>
  <c r="G1762" i="31"/>
  <c r="G1761" i="31"/>
  <c r="G1760" i="31"/>
  <c r="G1759" i="31"/>
  <c r="G1758" i="31"/>
  <c r="G1757" i="31"/>
  <c r="G1756" i="31"/>
  <c r="G1755" i="31"/>
  <c r="G1754" i="31"/>
  <c r="G1753" i="31"/>
  <c r="G1752" i="31"/>
  <c r="G1751" i="31"/>
  <c r="G1750" i="31"/>
  <c r="G1749" i="31"/>
  <c r="G1748" i="31"/>
  <c r="G1747" i="31"/>
  <c r="G1746" i="31"/>
  <c r="G1745" i="31"/>
  <c r="G1744" i="31"/>
  <c r="G1743" i="31"/>
  <c r="G1742" i="31"/>
  <c r="G1741" i="31"/>
  <c r="G1740" i="31"/>
  <c r="G1739" i="31"/>
  <c r="G1738" i="31"/>
  <c r="G1737" i="31"/>
  <c r="G1736" i="31"/>
  <c r="G1735" i="31"/>
  <c r="G1734" i="31"/>
  <c r="G1733" i="31"/>
  <c r="G1732" i="31"/>
  <c r="G1731" i="31"/>
  <c r="G1730" i="31"/>
  <c r="G1729" i="31"/>
  <c r="G1728" i="31"/>
  <c r="G1727" i="31"/>
  <c r="G1726" i="31"/>
  <c r="G1725" i="31"/>
  <c r="G1724" i="31"/>
  <c r="G1723" i="31"/>
  <c r="G1722" i="31"/>
  <c r="G1721" i="31"/>
  <c r="G1720" i="31"/>
  <c r="G1719" i="31"/>
  <c r="G1718" i="31"/>
  <c r="G1717" i="31"/>
  <c r="G1716" i="31"/>
  <c r="G1715" i="31"/>
  <c r="G1714" i="31"/>
  <c r="G1713" i="31"/>
  <c r="G1712" i="31"/>
  <c r="G1711" i="31"/>
  <c r="G1710" i="31"/>
  <c r="G1709" i="31"/>
  <c r="G1708" i="31"/>
  <c r="G1707" i="31"/>
  <c r="G1706" i="31"/>
  <c r="G1705" i="31"/>
  <c r="G1704" i="31"/>
  <c r="G1703" i="31"/>
  <c r="G1702" i="31"/>
  <c r="G1701" i="31"/>
  <c r="G1700" i="31"/>
  <c r="G1699" i="31"/>
  <c r="G1698" i="31"/>
  <c r="G1697" i="31"/>
  <c r="G1696" i="31"/>
  <c r="G1695" i="31"/>
  <c r="G1694" i="31"/>
  <c r="G1693" i="31"/>
  <c r="G1692" i="31"/>
  <c r="G1691" i="31"/>
  <c r="G1690" i="31"/>
  <c r="G1689" i="31"/>
  <c r="G1688" i="31"/>
  <c r="G1687" i="31"/>
  <c r="G1686" i="31"/>
  <c r="G1685" i="31"/>
  <c r="G1684" i="31"/>
  <c r="G1683" i="31"/>
  <c r="G1682" i="31"/>
  <c r="G1681" i="31"/>
  <c r="G1680" i="31"/>
  <c r="G1679" i="31"/>
  <c r="G1678" i="31"/>
  <c r="G1677" i="31"/>
  <c r="G1676" i="31"/>
  <c r="G1675" i="31"/>
  <c r="G1674" i="31"/>
  <c r="G1673" i="31"/>
  <c r="G1672" i="31"/>
  <c r="G1671" i="31"/>
  <c r="G1670" i="31"/>
  <c r="G1669" i="31"/>
  <c r="G1668" i="31"/>
  <c r="G1667" i="31"/>
  <c r="G1666" i="31"/>
  <c r="G1665" i="31"/>
  <c r="G1664" i="31"/>
  <c r="G1663" i="31"/>
  <c r="G1662" i="31"/>
  <c r="G1661" i="31"/>
  <c r="G1660" i="31"/>
  <c r="G1659" i="31"/>
  <c r="G1658" i="31"/>
  <c r="G1657" i="31"/>
  <c r="G1656" i="31"/>
  <c r="G1655" i="31"/>
  <c r="G1654" i="31"/>
  <c r="G1653" i="31"/>
  <c r="G1652" i="31"/>
  <c r="G1651" i="31"/>
  <c r="G1650" i="31"/>
  <c r="G1649" i="31"/>
  <c r="G1648" i="31"/>
  <c r="G1647" i="31"/>
  <c r="G1646" i="31"/>
  <c r="G1645" i="31"/>
  <c r="G1644" i="31"/>
  <c r="G1643" i="31"/>
  <c r="G1642" i="31"/>
  <c r="G1641" i="31"/>
  <c r="G1640" i="31"/>
  <c r="G1639" i="31"/>
  <c r="G1638" i="31"/>
  <c r="G1637" i="31"/>
  <c r="G1636" i="31"/>
  <c r="G1635" i="31"/>
  <c r="G1634" i="31"/>
  <c r="G1633" i="31"/>
  <c r="G1632" i="31"/>
  <c r="G1631" i="31"/>
  <c r="G1630" i="31"/>
  <c r="G1629" i="31"/>
  <c r="G1628" i="31"/>
  <c r="G1627" i="31"/>
  <c r="G1626" i="31"/>
  <c r="G1625" i="31"/>
  <c r="G1624" i="31"/>
  <c r="G1623" i="31"/>
  <c r="G1622" i="31"/>
  <c r="G1621" i="31"/>
  <c r="G1620" i="31"/>
  <c r="G1619" i="31"/>
  <c r="G1618" i="31"/>
  <c r="G1617" i="31"/>
  <c r="G1616" i="31"/>
  <c r="G1615" i="31"/>
  <c r="G1614" i="31"/>
  <c r="G1613" i="31"/>
  <c r="G1612" i="31"/>
  <c r="G1611" i="31"/>
  <c r="G1610" i="31"/>
  <c r="G1609" i="31"/>
  <c r="G1608" i="31"/>
  <c r="G1607" i="31"/>
  <c r="G1606" i="31"/>
  <c r="G1605" i="31"/>
  <c r="G1604" i="31"/>
  <c r="G1603" i="31"/>
  <c r="G1602" i="31"/>
  <c r="G1601" i="31"/>
  <c r="G1600" i="31"/>
  <c r="G1599" i="31"/>
  <c r="G1598" i="31"/>
  <c r="G1597" i="31"/>
  <c r="G1596" i="31"/>
  <c r="G1595" i="31"/>
  <c r="G1594" i="31"/>
  <c r="G1593" i="31"/>
  <c r="G1592" i="31"/>
  <c r="G1591" i="31"/>
  <c r="G1590" i="31"/>
  <c r="G1589" i="31"/>
  <c r="G1588" i="31"/>
  <c r="G1587" i="31"/>
  <c r="G1586" i="31"/>
  <c r="G1585" i="31"/>
  <c r="G1584" i="31"/>
  <c r="G1583" i="31"/>
  <c r="G1582" i="31"/>
  <c r="G1581" i="31"/>
  <c r="G1580" i="31"/>
  <c r="G1579" i="31"/>
  <c r="G1578" i="31"/>
  <c r="G1577" i="31"/>
  <c r="G1576" i="31"/>
  <c r="G1575" i="31"/>
  <c r="G1574" i="31"/>
  <c r="G1573" i="31"/>
  <c r="G1572" i="31"/>
  <c r="G1571" i="31"/>
  <c r="G1570" i="31"/>
  <c r="G1569" i="31"/>
  <c r="G1568" i="31"/>
  <c r="G1567" i="31"/>
  <c r="G1566" i="31"/>
  <c r="G1565" i="31"/>
  <c r="G1564" i="31"/>
  <c r="G1563" i="31"/>
  <c r="G1562" i="31"/>
  <c r="G1561" i="31"/>
  <c r="G1560" i="31"/>
  <c r="G1559" i="31"/>
  <c r="G1558" i="31"/>
  <c r="G1557" i="31"/>
  <c r="G1556" i="31"/>
  <c r="G1555" i="31"/>
  <c r="G1554" i="31"/>
  <c r="G1553" i="31"/>
  <c r="G1552" i="31"/>
  <c r="G1551" i="31"/>
  <c r="G1550" i="31"/>
  <c r="G1549" i="31"/>
  <c r="G1548" i="31"/>
  <c r="G1547" i="31"/>
  <c r="G1546" i="31"/>
  <c r="G1545" i="31"/>
  <c r="G1544" i="31"/>
  <c r="G1543" i="31"/>
  <c r="G1542" i="31"/>
  <c r="G1541" i="31"/>
  <c r="G1540" i="31"/>
  <c r="G1539" i="31"/>
  <c r="G1538" i="31"/>
  <c r="G1537" i="31"/>
  <c r="G1536" i="31"/>
  <c r="G1535" i="31"/>
  <c r="G1534" i="31"/>
  <c r="G1533" i="31"/>
  <c r="G1532" i="31"/>
  <c r="G1531" i="31"/>
  <c r="G1530" i="31"/>
  <c r="G1529" i="31"/>
  <c r="G1528" i="31"/>
  <c r="G1527" i="31"/>
  <c r="G1526" i="31"/>
  <c r="G1525" i="31"/>
  <c r="G1524" i="31"/>
  <c r="G1523" i="31"/>
  <c r="G1522" i="31"/>
  <c r="G1521" i="31"/>
  <c r="G1520" i="31"/>
  <c r="G1519" i="31"/>
  <c r="G1518" i="31"/>
  <c r="G1517" i="31"/>
  <c r="G1516" i="31"/>
  <c r="G1515" i="31"/>
  <c r="G1514" i="31"/>
  <c r="G1513" i="31"/>
  <c r="G1512" i="31"/>
  <c r="G1511" i="31"/>
  <c r="G1510" i="31"/>
  <c r="G1509" i="31"/>
  <c r="G1508" i="31"/>
  <c r="G1507" i="31"/>
  <c r="G1506" i="31"/>
  <c r="G1505" i="31"/>
  <c r="G1504" i="31"/>
  <c r="G1503" i="31"/>
  <c r="G1502" i="31"/>
  <c r="G1501" i="31"/>
  <c r="G1500" i="31"/>
  <c r="G1499" i="31"/>
  <c r="G1498" i="31"/>
  <c r="G1497" i="31"/>
  <c r="G1496" i="31"/>
  <c r="G1495" i="31"/>
  <c r="G1494" i="31"/>
  <c r="G1493" i="31"/>
  <c r="G1492" i="31"/>
  <c r="G1491" i="31"/>
  <c r="G1490" i="31"/>
  <c r="G1489" i="31"/>
  <c r="G1488" i="31"/>
  <c r="G1487" i="31"/>
  <c r="G1486" i="31"/>
  <c r="G1485" i="31"/>
  <c r="G1484" i="31"/>
  <c r="G1483" i="31"/>
  <c r="G1482" i="31"/>
  <c r="G1481" i="31"/>
  <c r="G1480" i="31"/>
  <c r="G1479" i="31"/>
  <c r="G1478" i="31"/>
  <c r="G1477" i="31"/>
  <c r="G1476" i="31"/>
  <c r="G1475" i="31"/>
  <c r="G1474" i="31"/>
  <c r="G1473" i="31"/>
  <c r="G1472" i="31"/>
  <c r="G1471" i="31"/>
  <c r="G1470" i="31"/>
  <c r="G1469" i="31"/>
  <c r="G1468" i="31"/>
  <c r="G1467" i="31"/>
  <c r="G1466" i="31"/>
  <c r="G1465" i="31"/>
  <c r="G1464" i="31"/>
  <c r="G1463" i="31"/>
  <c r="G1462" i="31"/>
  <c r="G1461" i="31"/>
  <c r="G1460" i="31"/>
  <c r="G1459" i="31"/>
  <c r="G1458" i="31"/>
  <c r="G1457" i="31"/>
  <c r="G1456" i="31"/>
  <c r="G1455" i="31"/>
  <c r="G1454" i="31"/>
  <c r="G1453" i="31"/>
  <c r="G1452" i="31"/>
  <c r="G1451" i="31"/>
  <c r="G1450" i="31"/>
  <c r="G1449" i="31"/>
  <c r="G1448" i="31"/>
  <c r="G1447" i="31"/>
  <c r="G1446" i="31"/>
  <c r="G1445" i="31"/>
  <c r="G1444" i="31"/>
  <c r="G1443" i="31"/>
  <c r="G1442" i="31"/>
  <c r="G1441" i="31"/>
  <c r="G1440" i="31"/>
  <c r="G1439" i="31"/>
  <c r="G1438" i="31"/>
  <c r="G1437" i="31"/>
  <c r="G1436" i="31"/>
  <c r="G1435" i="31"/>
  <c r="G1434" i="31"/>
  <c r="G1433" i="31"/>
  <c r="G1432" i="31"/>
  <c r="G1431" i="31"/>
  <c r="G1430" i="31"/>
  <c r="G1429" i="31"/>
  <c r="G1428" i="31"/>
  <c r="G1427" i="31"/>
  <c r="G1426" i="31"/>
  <c r="G1425" i="31"/>
  <c r="G1424" i="31"/>
  <c r="G1423" i="31"/>
  <c r="G1422" i="31"/>
  <c r="G1421" i="31"/>
  <c r="G1420" i="31"/>
  <c r="G1419" i="31"/>
  <c r="G1418" i="31"/>
  <c r="G1417" i="31"/>
  <c r="G1416" i="31"/>
  <c r="G1415" i="31"/>
  <c r="G1414" i="31"/>
  <c r="G1413" i="31"/>
  <c r="G1412" i="31"/>
  <c r="G1411" i="31"/>
  <c r="G1410" i="31"/>
  <c r="G1409" i="31"/>
  <c r="G1408" i="31"/>
  <c r="G1407" i="31"/>
  <c r="G1406" i="31"/>
  <c r="G1405" i="31"/>
  <c r="G1404" i="31"/>
  <c r="G1403" i="31"/>
  <c r="G1402" i="31"/>
  <c r="G1401" i="31"/>
  <c r="G1400" i="31"/>
  <c r="G1399" i="31"/>
  <c r="G1398" i="31"/>
  <c r="G1397" i="31"/>
  <c r="G1396" i="31"/>
  <c r="G1395" i="31"/>
  <c r="G1394" i="31"/>
  <c r="G1393" i="31"/>
  <c r="G1392" i="31"/>
  <c r="G1391" i="31"/>
  <c r="G1390" i="31"/>
  <c r="G1389" i="31"/>
  <c r="G1388" i="31"/>
  <c r="G1387" i="31"/>
  <c r="G1386" i="31"/>
  <c r="G1385" i="31"/>
  <c r="G1384" i="31"/>
  <c r="G1383" i="31"/>
  <c r="G1382" i="31"/>
  <c r="G1381" i="31"/>
  <c r="G1380" i="31"/>
  <c r="G1379" i="31"/>
  <c r="G1378" i="31"/>
  <c r="G1377" i="31"/>
  <c r="G1376" i="31"/>
  <c r="G1375" i="31"/>
  <c r="G1374" i="31"/>
  <c r="G1373" i="31"/>
  <c r="G1372" i="31"/>
  <c r="G1371" i="31"/>
  <c r="G1370" i="31"/>
  <c r="G1369" i="31"/>
  <c r="G1368" i="31"/>
  <c r="G1367" i="31"/>
  <c r="G1366" i="31"/>
  <c r="G1365" i="31"/>
  <c r="G1364" i="31"/>
  <c r="G1363" i="31"/>
  <c r="G1362" i="31"/>
  <c r="G1361" i="31"/>
  <c r="G1360" i="31"/>
  <c r="G1359" i="31"/>
  <c r="G1358" i="31"/>
  <c r="G1357" i="31"/>
  <c r="G1356" i="31"/>
  <c r="G1355" i="31"/>
  <c r="G1354" i="31"/>
  <c r="G1353" i="31"/>
  <c r="G1352" i="31"/>
  <c r="G1351" i="31"/>
  <c r="G1350" i="31"/>
  <c r="G1349" i="31"/>
  <c r="G1348" i="31"/>
  <c r="G1347" i="31"/>
  <c r="G1346" i="31"/>
  <c r="G1345" i="31"/>
  <c r="G1344" i="31"/>
  <c r="G1343" i="31"/>
  <c r="G1342" i="31"/>
  <c r="G1341" i="31"/>
  <c r="G1340" i="31"/>
  <c r="G1339" i="31"/>
  <c r="G1338" i="31"/>
  <c r="G1337" i="31"/>
  <c r="G1336" i="31"/>
  <c r="G1335" i="31"/>
  <c r="G1334" i="31"/>
  <c r="G1333" i="31"/>
  <c r="G1332" i="31"/>
  <c r="G1331" i="31"/>
  <c r="G1330" i="31"/>
  <c r="G1329" i="31"/>
  <c r="G1328" i="31"/>
  <c r="G1327" i="31"/>
  <c r="G1326" i="31"/>
  <c r="G1325" i="31"/>
  <c r="G1324" i="31"/>
  <c r="G1323" i="31"/>
  <c r="G1322" i="31"/>
  <c r="G1321" i="31"/>
  <c r="G1320" i="31"/>
  <c r="G1319" i="31"/>
  <c r="G1318" i="31"/>
  <c r="G1317" i="31"/>
  <c r="G1316" i="31"/>
  <c r="G1315" i="31"/>
  <c r="G1314" i="31"/>
  <c r="G1313" i="31"/>
  <c r="G1312" i="31"/>
  <c r="G1311" i="31"/>
  <c r="G1310" i="31"/>
  <c r="G1309" i="31"/>
  <c r="G1308" i="31"/>
  <c r="G1307" i="31"/>
  <c r="G1306" i="31"/>
  <c r="G1305" i="31"/>
  <c r="G1304" i="31"/>
  <c r="G1303" i="31"/>
  <c r="G1302" i="31"/>
  <c r="G1301" i="31"/>
  <c r="G1300" i="31"/>
  <c r="G1299" i="31"/>
  <c r="G1298" i="31"/>
  <c r="G1297" i="31"/>
  <c r="G1296" i="31"/>
  <c r="G1295" i="31"/>
  <c r="G1294" i="31"/>
  <c r="G1293" i="31"/>
  <c r="G1292" i="31"/>
  <c r="G1291" i="31"/>
  <c r="G1290" i="31"/>
  <c r="G1289" i="31"/>
  <c r="G1288" i="31"/>
  <c r="G1287" i="31"/>
  <c r="G1286" i="31"/>
  <c r="G1285" i="31"/>
  <c r="G1284" i="31"/>
  <c r="G1283" i="31"/>
  <c r="G1282" i="31"/>
  <c r="G1281" i="31"/>
  <c r="G1280" i="31"/>
  <c r="G1279" i="31"/>
  <c r="G1278" i="31"/>
  <c r="G1277" i="31"/>
  <c r="G1276" i="31"/>
  <c r="G1275" i="31"/>
  <c r="G1274" i="31"/>
  <c r="G1273" i="31"/>
  <c r="G1272" i="31"/>
  <c r="G1271" i="31"/>
  <c r="G1270" i="31"/>
  <c r="G1269" i="31"/>
  <c r="G1268" i="31"/>
  <c r="G1267" i="31"/>
  <c r="G1266" i="31"/>
  <c r="G1265" i="31"/>
  <c r="G1264" i="31"/>
  <c r="G1263" i="31"/>
  <c r="G1262" i="31"/>
  <c r="G1261" i="31"/>
  <c r="G1260" i="31"/>
  <c r="G1259" i="31"/>
  <c r="G1258" i="31"/>
  <c r="G1257" i="31"/>
  <c r="G1256" i="31"/>
  <c r="G1255" i="31"/>
  <c r="G1254" i="31"/>
  <c r="G1253" i="31"/>
  <c r="G1252" i="31"/>
  <c r="G1251" i="31"/>
  <c r="G1250" i="31"/>
  <c r="G1249" i="31"/>
  <c r="G1248" i="31"/>
  <c r="G1247" i="31"/>
  <c r="G1246" i="31"/>
  <c r="G1245" i="31"/>
  <c r="G1244" i="31"/>
  <c r="G1243" i="31"/>
  <c r="G1242" i="31"/>
  <c r="G1241" i="31"/>
  <c r="G1240" i="31"/>
  <c r="G1239" i="31"/>
  <c r="G1238" i="31"/>
  <c r="G1237" i="31"/>
  <c r="G1236" i="31"/>
  <c r="G1235" i="31"/>
  <c r="G1234" i="31"/>
  <c r="G1233" i="31"/>
  <c r="G1232" i="31"/>
  <c r="G1231" i="31"/>
  <c r="G1230" i="31"/>
  <c r="G1229" i="31"/>
  <c r="G1228" i="31"/>
  <c r="G1227" i="31"/>
  <c r="G1226" i="31"/>
  <c r="G1225" i="31"/>
  <c r="G1224" i="31"/>
  <c r="G1223" i="31"/>
  <c r="G1222" i="31"/>
  <c r="G1221" i="31"/>
  <c r="G1220" i="31"/>
  <c r="G1219" i="31"/>
  <c r="G1218" i="31"/>
  <c r="G1217" i="31"/>
  <c r="G1216" i="31"/>
  <c r="G1215" i="31"/>
  <c r="G1214" i="31"/>
  <c r="G1213" i="31"/>
  <c r="G1212" i="31"/>
  <c r="G1211" i="31"/>
  <c r="G1210" i="31"/>
  <c r="G1209" i="31"/>
  <c r="G1208" i="31"/>
  <c r="G1207" i="31"/>
  <c r="G1206" i="31"/>
  <c r="G1205" i="31"/>
  <c r="G1204" i="31"/>
  <c r="G1203" i="31"/>
  <c r="G1202" i="31"/>
  <c r="G1201" i="31"/>
  <c r="G1200" i="31"/>
  <c r="G1199" i="31"/>
  <c r="G1198" i="31"/>
  <c r="G1197" i="31"/>
  <c r="G1196" i="31"/>
  <c r="G1195" i="31"/>
  <c r="G1194" i="31"/>
  <c r="G1193" i="31"/>
  <c r="G1192" i="31"/>
  <c r="G1191" i="31"/>
  <c r="G1190" i="31"/>
  <c r="G1189" i="31"/>
  <c r="G1188" i="31"/>
  <c r="G1187" i="31"/>
  <c r="G1186" i="31"/>
  <c r="G1185" i="31"/>
  <c r="G1184" i="31"/>
  <c r="G1183" i="31"/>
  <c r="G1182" i="31"/>
  <c r="G1181" i="31"/>
  <c r="G1180" i="31"/>
  <c r="G1179" i="31"/>
  <c r="G1178" i="31"/>
  <c r="G1177" i="31"/>
  <c r="G1176" i="31"/>
  <c r="G1175" i="31"/>
  <c r="G1174" i="31"/>
  <c r="G1173" i="31"/>
  <c r="G1172" i="31"/>
  <c r="G1171" i="31"/>
  <c r="G1170" i="31"/>
  <c r="G1169" i="31"/>
  <c r="G1168" i="31"/>
  <c r="G1167" i="31"/>
  <c r="G1166" i="31"/>
  <c r="G1165" i="31"/>
  <c r="G1164" i="31"/>
  <c r="G1163" i="31"/>
  <c r="G1162" i="31"/>
  <c r="G1161" i="31"/>
  <c r="G1160" i="31"/>
  <c r="G1159" i="31"/>
  <c r="G1158" i="31"/>
  <c r="G1157" i="31"/>
  <c r="G1156" i="31"/>
  <c r="G1155" i="31"/>
  <c r="G1154" i="31"/>
  <c r="G1153" i="31"/>
  <c r="G1152" i="31"/>
  <c r="G1151" i="31"/>
  <c r="G1150" i="31"/>
  <c r="G1149" i="31"/>
  <c r="G1148" i="31"/>
  <c r="G1147" i="31"/>
  <c r="G1146" i="31"/>
  <c r="G1145" i="31"/>
  <c r="G1144" i="31"/>
  <c r="G1143" i="31"/>
  <c r="G1142" i="31"/>
  <c r="G1141" i="31"/>
  <c r="G1140" i="31"/>
  <c r="G1139" i="31"/>
  <c r="G1138" i="31"/>
  <c r="G1137" i="31"/>
  <c r="G1136" i="31"/>
  <c r="G1135" i="31"/>
  <c r="G1134" i="31"/>
  <c r="G1133" i="31"/>
  <c r="G1132" i="31"/>
  <c r="G1131" i="31"/>
  <c r="G1130" i="31"/>
  <c r="G1129" i="31"/>
  <c r="G1128" i="31"/>
  <c r="G1127" i="31"/>
  <c r="G1126" i="31"/>
  <c r="G1125" i="31"/>
  <c r="G1124" i="31"/>
  <c r="G1123" i="31"/>
  <c r="G1122" i="31"/>
  <c r="G1121" i="31"/>
  <c r="G1120" i="31"/>
  <c r="G1119" i="31"/>
  <c r="G1118" i="31"/>
  <c r="G1117" i="31"/>
  <c r="G1116" i="31"/>
  <c r="G1115" i="31"/>
  <c r="G1114" i="31"/>
  <c r="G1113" i="31"/>
  <c r="G1112" i="31"/>
  <c r="G1111" i="31"/>
  <c r="G1110" i="31"/>
  <c r="G1109" i="31"/>
  <c r="G1108" i="31"/>
  <c r="G1107" i="31"/>
  <c r="G1106" i="31"/>
  <c r="G1105" i="31"/>
  <c r="G1104" i="31"/>
  <c r="G1103" i="31"/>
  <c r="G1102" i="31"/>
  <c r="G1101" i="31"/>
  <c r="G1100" i="31"/>
  <c r="G1099" i="31"/>
  <c r="G1098" i="31"/>
  <c r="G1097" i="31"/>
  <c r="G1096" i="31"/>
  <c r="G1095" i="31"/>
  <c r="G1094" i="31"/>
  <c r="G1093" i="31"/>
  <c r="G1092" i="31"/>
  <c r="G1091" i="31"/>
  <c r="G1090" i="31"/>
  <c r="G1089" i="31"/>
  <c r="G1088" i="31"/>
  <c r="G1087" i="31"/>
  <c r="G1086" i="31"/>
  <c r="G1085" i="31"/>
  <c r="G1084" i="31"/>
  <c r="G1083" i="31"/>
  <c r="G1082" i="31"/>
  <c r="G1081" i="31"/>
  <c r="G1080" i="31"/>
  <c r="G1079" i="31"/>
  <c r="G1078" i="31"/>
  <c r="G1077" i="31"/>
  <c r="G1076" i="31"/>
  <c r="G1075" i="31"/>
  <c r="G1074" i="31"/>
  <c r="G1073" i="31"/>
  <c r="G1072" i="31"/>
  <c r="G1071" i="31"/>
  <c r="G1070" i="31"/>
  <c r="G1069" i="31"/>
  <c r="G1068" i="31"/>
  <c r="G1067" i="31"/>
  <c r="G1066" i="31"/>
  <c r="G1065" i="31"/>
  <c r="G1064" i="31"/>
  <c r="G1063" i="31"/>
  <c r="G1062" i="31"/>
  <c r="G1061" i="31"/>
  <c r="G1060" i="31"/>
  <c r="G1059" i="31"/>
  <c r="G1058" i="31"/>
  <c r="G1057" i="31"/>
  <c r="G1056" i="31"/>
  <c r="G1055" i="31"/>
  <c r="G1054" i="31"/>
  <c r="G1053" i="31"/>
  <c r="G1052" i="31"/>
  <c r="G1051" i="31"/>
  <c r="G1050" i="31"/>
  <c r="G1049" i="31"/>
  <c r="G1048" i="31"/>
  <c r="G1047" i="31"/>
  <c r="G1046" i="31"/>
  <c r="G1045" i="31"/>
  <c r="G1044" i="31"/>
  <c r="G1043" i="31"/>
  <c r="G1042" i="31"/>
  <c r="G1041" i="31"/>
  <c r="G1040" i="31"/>
  <c r="G1039" i="31"/>
  <c r="G1038" i="31"/>
  <c r="G1037" i="31"/>
  <c r="G1036" i="31"/>
  <c r="G1035" i="31"/>
  <c r="G1034" i="31"/>
  <c r="G1033" i="31"/>
  <c r="G1032" i="31"/>
  <c r="G1031" i="31"/>
  <c r="G1030" i="31"/>
  <c r="G1029" i="31"/>
  <c r="G1028" i="31"/>
  <c r="G1027" i="31"/>
  <c r="G1026" i="31"/>
  <c r="G1025" i="31"/>
  <c r="G1024" i="31"/>
  <c r="G1023" i="31"/>
  <c r="G1022" i="31"/>
  <c r="G1021" i="31"/>
  <c r="G1020" i="31"/>
  <c r="G1019" i="31"/>
  <c r="G1018" i="31"/>
  <c r="G1017" i="31"/>
  <c r="G1016" i="31"/>
  <c r="G1015" i="31"/>
  <c r="G1014" i="31"/>
  <c r="G1013" i="31"/>
  <c r="G1012" i="31"/>
  <c r="G1011" i="31"/>
  <c r="G1010" i="31"/>
  <c r="G1009" i="31"/>
  <c r="G1008" i="31"/>
  <c r="G1007" i="31"/>
  <c r="G1006" i="31"/>
  <c r="G1005" i="31"/>
  <c r="G1004" i="31"/>
  <c r="G1003" i="31"/>
  <c r="G1002" i="31"/>
  <c r="G1001" i="31"/>
  <c r="G1000" i="31"/>
  <c r="G999" i="31"/>
  <c r="G998" i="31"/>
  <c r="G997" i="31"/>
  <c r="G996" i="31"/>
  <c r="G995" i="31"/>
  <c r="G994" i="31"/>
  <c r="G993" i="31"/>
  <c r="G992" i="31"/>
  <c r="G991" i="31"/>
  <c r="G990" i="31"/>
  <c r="G989" i="31"/>
  <c r="G988" i="31"/>
  <c r="G987" i="31"/>
  <c r="G986" i="31"/>
  <c r="G985" i="31"/>
  <c r="G984" i="31"/>
  <c r="G983" i="31"/>
  <c r="G982" i="31"/>
  <c r="G981" i="31"/>
  <c r="G980" i="31"/>
  <c r="G979" i="31"/>
  <c r="G978" i="31"/>
  <c r="G977" i="31"/>
  <c r="G976" i="31"/>
  <c r="G975" i="31"/>
  <c r="G974" i="31"/>
  <c r="G973" i="31"/>
  <c r="G972" i="31"/>
  <c r="G971" i="31"/>
  <c r="G970" i="31"/>
  <c r="G969" i="31"/>
  <c r="G968" i="31"/>
  <c r="G967" i="31"/>
  <c r="G966" i="31"/>
  <c r="G965" i="31"/>
  <c r="G964" i="31"/>
  <c r="G963" i="31"/>
  <c r="G962" i="31"/>
  <c r="G961" i="31"/>
  <c r="G960" i="31"/>
  <c r="G959" i="31"/>
  <c r="G958" i="31"/>
  <c r="G957" i="31"/>
  <c r="G956" i="31"/>
  <c r="G955" i="31"/>
  <c r="G954" i="31"/>
  <c r="G953" i="31"/>
  <c r="G952" i="31"/>
  <c r="G951" i="31"/>
  <c r="G950" i="31"/>
  <c r="G949" i="31"/>
  <c r="G948" i="31"/>
  <c r="G947" i="31"/>
  <c r="G946" i="31"/>
  <c r="G945" i="31"/>
  <c r="G944" i="31"/>
  <c r="G943" i="31"/>
  <c r="G942" i="31"/>
  <c r="G941" i="31"/>
  <c r="G940" i="31"/>
  <c r="G939" i="31"/>
  <c r="G938" i="31"/>
  <c r="G937" i="31"/>
  <c r="G936" i="31"/>
  <c r="G935" i="31"/>
  <c r="G934" i="31"/>
  <c r="G933" i="31"/>
  <c r="G932" i="31"/>
  <c r="G931" i="31"/>
  <c r="G930" i="31"/>
  <c r="G929" i="31"/>
  <c r="G928" i="31"/>
  <c r="G927" i="31"/>
  <c r="G926" i="31"/>
  <c r="G925" i="31"/>
  <c r="G924" i="31"/>
  <c r="G923" i="31"/>
  <c r="G922" i="31"/>
  <c r="G921" i="31"/>
  <c r="G920" i="31"/>
  <c r="G919" i="31"/>
  <c r="G918" i="31"/>
  <c r="G917" i="31"/>
  <c r="G916" i="31"/>
  <c r="G915" i="31"/>
  <c r="G914" i="31"/>
  <c r="G913" i="31"/>
  <c r="G912" i="31"/>
  <c r="G911" i="31"/>
  <c r="G910" i="31"/>
  <c r="G909" i="31"/>
  <c r="G908" i="31"/>
  <c r="G907" i="31"/>
  <c r="G906" i="31"/>
  <c r="G905" i="31"/>
  <c r="G904" i="31"/>
  <c r="G903" i="31"/>
  <c r="G902" i="31"/>
  <c r="G901" i="31"/>
  <c r="G900" i="31"/>
  <c r="G899" i="31"/>
  <c r="G898" i="31"/>
  <c r="G897" i="31"/>
  <c r="G896" i="31"/>
  <c r="G895" i="31"/>
  <c r="G894" i="31"/>
  <c r="G893" i="31"/>
  <c r="G892" i="31"/>
  <c r="G891" i="31"/>
  <c r="G890" i="31"/>
  <c r="G889" i="31"/>
  <c r="G888" i="31"/>
  <c r="G887" i="31"/>
  <c r="G886" i="31"/>
  <c r="G885" i="31"/>
  <c r="G884" i="31"/>
  <c r="G883" i="31"/>
  <c r="G882" i="31"/>
  <c r="G881" i="31"/>
  <c r="G880" i="31"/>
  <c r="G879" i="31"/>
  <c r="G878" i="31"/>
  <c r="G877" i="31"/>
  <c r="G876" i="31"/>
  <c r="G875" i="31"/>
  <c r="G874" i="31"/>
  <c r="G873" i="31"/>
  <c r="G872" i="31"/>
  <c r="G871" i="31"/>
  <c r="G870" i="31"/>
  <c r="G869" i="31"/>
  <c r="G868" i="31"/>
  <c r="G867" i="31"/>
  <c r="G866" i="31"/>
  <c r="G865" i="31"/>
  <c r="G864" i="31"/>
  <c r="G863" i="31"/>
  <c r="G862" i="31"/>
  <c r="G861" i="31"/>
  <c r="G860" i="31"/>
  <c r="G859" i="31"/>
  <c r="G858" i="31"/>
  <c r="G857" i="31"/>
  <c r="G856" i="31"/>
  <c r="G855" i="31"/>
  <c r="G854" i="31"/>
  <c r="G853" i="31"/>
  <c r="G852" i="31"/>
  <c r="G851" i="31"/>
  <c r="G850" i="31"/>
  <c r="G849" i="31"/>
  <c r="G848" i="31"/>
  <c r="G847" i="31"/>
  <c r="G846" i="31"/>
  <c r="G845" i="31"/>
  <c r="G844" i="31"/>
  <c r="G843" i="31"/>
  <c r="G842" i="31"/>
  <c r="G841" i="31"/>
  <c r="G840" i="31"/>
  <c r="G839" i="31"/>
  <c r="G838" i="31"/>
  <c r="G837" i="31"/>
  <c r="G836" i="31"/>
  <c r="G835" i="31"/>
  <c r="G834" i="31"/>
  <c r="G833" i="31"/>
  <c r="G832" i="31"/>
  <c r="G831" i="31"/>
  <c r="G830" i="31"/>
  <c r="G829" i="31"/>
  <c r="G828" i="31"/>
  <c r="G827" i="31"/>
  <c r="G826" i="31"/>
  <c r="G825" i="31"/>
  <c r="G824" i="31"/>
  <c r="G823" i="31"/>
  <c r="G822" i="31"/>
  <c r="G821" i="31"/>
  <c r="G820" i="31"/>
  <c r="G819" i="31"/>
  <c r="G818" i="31"/>
  <c r="G817" i="31"/>
  <c r="G816" i="31"/>
  <c r="G815" i="31"/>
  <c r="G814" i="31"/>
  <c r="G813" i="31"/>
  <c r="G812" i="31"/>
  <c r="G811" i="31"/>
  <c r="G810" i="31"/>
  <c r="G809" i="31"/>
  <c r="G808" i="31"/>
  <c r="G807" i="31"/>
  <c r="G806" i="31"/>
  <c r="G805" i="31"/>
  <c r="G804" i="31"/>
  <c r="G803" i="31"/>
  <c r="G802" i="31"/>
  <c r="G801" i="31"/>
  <c r="G800" i="31"/>
  <c r="G799" i="31"/>
  <c r="G798" i="31"/>
  <c r="G797" i="31"/>
  <c r="G796" i="31"/>
  <c r="G795" i="31"/>
  <c r="G794" i="31"/>
  <c r="G793" i="31"/>
  <c r="G792" i="31"/>
  <c r="G791" i="31"/>
  <c r="G790" i="31"/>
  <c r="G789" i="31"/>
  <c r="G788" i="31"/>
  <c r="G787" i="31"/>
  <c r="G786" i="31"/>
  <c r="G785" i="31"/>
  <c r="G784" i="31"/>
  <c r="G783" i="31"/>
  <c r="G782" i="31"/>
  <c r="G781" i="31"/>
  <c r="G780" i="31"/>
  <c r="G779" i="31"/>
  <c r="G778" i="31"/>
  <c r="G777" i="31"/>
  <c r="G776" i="31"/>
  <c r="G775" i="31"/>
  <c r="G774" i="31"/>
  <c r="G773" i="31"/>
  <c r="G772" i="31"/>
  <c r="G771" i="31"/>
  <c r="G770" i="31"/>
  <c r="G769" i="31"/>
  <c r="G768" i="31"/>
  <c r="G767" i="31"/>
  <c r="G766" i="31"/>
  <c r="G765" i="31"/>
  <c r="G764" i="31"/>
  <c r="G763" i="31"/>
  <c r="G762" i="31"/>
  <c r="G761" i="31"/>
  <c r="G760" i="31"/>
  <c r="G759" i="31"/>
  <c r="G758" i="31"/>
  <c r="G757" i="31"/>
  <c r="G756" i="31"/>
  <c r="G755" i="31"/>
  <c r="G754" i="31"/>
  <c r="G753" i="31"/>
  <c r="G752" i="31"/>
  <c r="G751" i="31"/>
  <c r="G750" i="31"/>
  <c r="G749" i="31"/>
  <c r="G748" i="31"/>
  <c r="G747" i="31"/>
  <c r="G746" i="31"/>
  <c r="G745" i="31"/>
  <c r="G744" i="31"/>
  <c r="G743" i="31"/>
  <c r="G742" i="31"/>
  <c r="G741" i="31"/>
  <c r="G740" i="31"/>
  <c r="G739" i="31"/>
  <c r="G738" i="31"/>
  <c r="G737" i="31"/>
  <c r="G736" i="31"/>
  <c r="G735" i="31"/>
  <c r="G734" i="31"/>
  <c r="G733" i="31"/>
  <c r="G732" i="31"/>
  <c r="G731" i="31"/>
  <c r="G730" i="31"/>
  <c r="G729" i="31"/>
  <c r="G728" i="31"/>
  <c r="G727" i="31"/>
  <c r="G726" i="31"/>
  <c r="G725" i="31"/>
  <c r="G724" i="31"/>
  <c r="G723" i="31"/>
  <c r="G722" i="31"/>
  <c r="G721" i="31"/>
  <c r="G720" i="31"/>
  <c r="G719" i="31"/>
  <c r="G718" i="31"/>
  <c r="G717" i="31"/>
  <c r="G716" i="31"/>
  <c r="G715" i="31"/>
  <c r="G714" i="31"/>
  <c r="G713" i="31"/>
  <c r="G712" i="31"/>
  <c r="G711" i="31"/>
  <c r="G710" i="31"/>
  <c r="G709" i="31"/>
  <c r="G708" i="31"/>
  <c r="G707" i="31"/>
  <c r="G706" i="31"/>
  <c r="G705" i="31"/>
  <c r="G704" i="31"/>
  <c r="G703" i="31"/>
  <c r="G702" i="31"/>
  <c r="G701" i="31"/>
  <c r="G700" i="31"/>
  <c r="G699" i="31"/>
  <c r="G698" i="31"/>
  <c r="G697" i="31"/>
  <c r="G696" i="31"/>
  <c r="G695" i="31"/>
  <c r="G694" i="31"/>
  <c r="G693" i="31"/>
  <c r="G692" i="31"/>
  <c r="G691" i="31"/>
  <c r="G690" i="31"/>
  <c r="G689" i="31"/>
  <c r="G688" i="31"/>
  <c r="G687" i="31"/>
  <c r="G686" i="31"/>
  <c r="G685" i="31"/>
  <c r="G684" i="31"/>
  <c r="G683" i="31"/>
  <c r="G682" i="31"/>
  <c r="G681" i="31"/>
  <c r="G680" i="31"/>
  <c r="G679" i="31"/>
  <c r="G678" i="31"/>
  <c r="G677" i="31"/>
  <c r="G676" i="31"/>
  <c r="G675" i="31"/>
  <c r="G674" i="31"/>
  <c r="G673" i="31"/>
  <c r="G672" i="31"/>
  <c r="G671" i="31"/>
  <c r="G670" i="31"/>
  <c r="G669" i="31"/>
  <c r="G668" i="31"/>
  <c r="G667" i="31"/>
  <c r="G666" i="31"/>
  <c r="G665" i="31"/>
  <c r="G664" i="31"/>
  <c r="G663" i="31"/>
  <c r="G662" i="31"/>
  <c r="G661" i="31"/>
  <c r="G660" i="31"/>
  <c r="G659" i="31"/>
  <c r="G658" i="31"/>
  <c r="G657" i="31"/>
  <c r="G656" i="31"/>
  <c r="G655" i="31"/>
  <c r="G654" i="31"/>
  <c r="G653" i="31"/>
  <c r="G652" i="31"/>
  <c r="G651" i="31"/>
  <c r="G650" i="31"/>
  <c r="G649" i="31"/>
  <c r="G648" i="31"/>
  <c r="G647" i="31"/>
  <c r="G646" i="31"/>
  <c r="G645" i="31"/>
  <c r="G644" i="31"/>
  <c r="G643" i="31"/>
  <c r="G642" i="31"/>
  <c r="G641" i="31"/>
  <c r="G640" i="31"/>
  <c r="G639" i="31"/>
  <c r="G638" i="31"/>
  <c r="G637" i="31"/>
  <c r="G636" i="31"/>
  <c r="G635" i="31"/>
  <c r="G634" i="31"/>
  <c r="G633" i="31"/>
  <c r="G632" i="31"/>
  <c r="G631" i="31"/>
  <c r="G630" i="31"/>
  <c r="G629" i="31"/>
  <c r="G628" i="31"/>
  <c r="G627" i="31"/>
  <c r="G626" i="31"/>
  <c r="G625" i="31"/>
  <c r="G624" i="31"/>
  <c r="G623" i="31"/>
  <c r="G622" i="31"/>
  <c r="G621" i="31"/>
  <c r="G620" i="31"/>
  <c r="G619" i="31"/>
  <c r="G618" i="31"/>
  <c r="G617" i="31"/>
  <c r="G616" i="31"/>
  <c r="G615" i="31"/>
  <c r="G614" i="31"/>
  <c r="G613" i="31"/>
  <c r="G612" i="31"/>
  <c r="G611" i="31"/>
  <c r="G610" i="31"/>
  <c r="G609" i="31"/>
  <c r="G608" i="31"/>
  <c r="G607" i="31"/>
  <c r="G606" i="31"/>
  <c r="G605" i="31"/>
  <c r="G604" i="31"/>
  <c r="G603" i="31"/>
  <c r="G602" i="31"/>
  <c r="G601" i="31"/>
  <c r="G600" i="31"/>
  <c r="G599" i="31"/>
  <c r="G598" i="31"/>
  <c r="G597" i="31"/>
  <c r="G596" i="31"/>
  <c r="G595" i="31"/>
  <c r="G594" i="31"/>
  <c r="G593" i="31"/>
  <c r="G592" i="31"/>
  <c r="G591" i="31"/>
  <c r="G590" i="31"/>
  <c r="G589" i="31"/>
  <c r="G588" i="31"/>
  <c r="G587" i="31"/>
  <c r="G586" i="31"/>
  <c r="G585" i="31"/>
  <c r="G584" i="31"/>
  <c r="G583" i="31"/>
  <c r="G582" i="31"/>
  <c r="G581" i="31"/>
  <c r="G580" i="31"/>
  <c r="G579" i="31"/>
  <c r="G578" i="31"/>
  <c r="G577" i="31"/>
  <c r="G576" i="31"/>
  <c r="G575" i="31"/>
  <c r="G574" i="31"/>
  <c r="G573" i="31"/>
  <c r="G572" i="31"/>
  <c r="G571" i="31"/>
  <c r="G570" i="31"/>
  <c r="G569" i="31"/>
  <c r="G568" i="31"/>
  <c r="G567" i="31"/>
  <c r="G566" i="31"/>
  <c r="G565" i="31"/>
  <c r="G564" i="31"/>
  <c r="G563" i="31"/>
  <c r="G562" i="31"/>
  <c r="G561" i="31"/>
  <c r="G560" i="31"/>
  <c r="G559" i="31"/>
  <c r="G558" i="31"/>
  <c r="G557" i="31"/>
  <c r="G556" i="31"/>
  <c r="G555" i="31"/>
  <c r="G554" i="31"/>
  <c r="G553" i="31"/>
  <c r="G552" i="31"/>
  <c r="G551" i="31"/>
  <c r="G550" i="31"/>
  <c r="G549" i="31"/>
  <c r="G548" i="31"/>
  <c r="G547" i="31"/>
  <c r="G546" i="31"/>
  <c r="G545" i="31"/>
  <c r="G544" i="31"/>
  <c r="G543" i="31"/>
  <c r="G542" i="31"/>
  <c r="G541" i="31"/>
  <c r="G540" i="31"/>
  <c r="G539" i="31"/>
  <c r="G538" i="31"/>
  <c r="G537" i="31"/>
  <c r="G536" i="31"/>
  <c r="G535" i="31"/>
  <c r="G534" i="31"/>
  <c r="G533" i="31"/>
  <c r="G532" i="31"/>
  <c r="G531" i="31"/>
  <c r="G530" i="31"/>
  <c r="G529" i="31"/>
  <c r="G528" i="31"/>
  <c r="G527" i="31"/>
  <c r="G526" i="31"/>
  <c r="G525" i="31"/>
  <c r="G524" i="31"/>
  <c r="G523" i="31"/>
  <c r="G522" i="31"/>
  <c r="G521" i="31"/>
  <c r="G520" i="31"/>
  <c r="G519" i="31"/>
  <c r="G518" i="31"/>
  <c r="G517" i="31"/>
  <c r="G516" i="31"/>
  <c r="G515" i="31"/>
  <c r="G514" i="31"/>
  <c r="G513" i="31"/>
  <c r="G512" i="31"/>
  <c r="G511" i="31"/>
  <c r="G510" i="31"/>
  <c r="G509" i="31"/>
  <c r="G508" i="31"/>
  <c r="G507" i="31"/>
  <c r="G506" i="31"/>
  <c r="G505" i="31"/>
  <c r="G504" i="31"/>
  <c r="G503" i="31"/>
  <c r="G502" i="31"/>
  <c r="G501" i="31"/>
  <c r="G500" i="31"/>
  <c r="G499" i="31"/>
  <c r="G498" i="31"/>
  <c r="G497" i="31"/>
  <c r="G496" i="31"/>
  <c r="G495" i="31"/>
  <c r="G494" i="31"/>
  <c r="G493" i="31"/>
  <c r="G492" i="31"/>
  <c r="G491" i="31"/>
  <c r="G490" i="31"/>
  <c r="G489" i="31"/>
  <c r="G488" i="31"/>
  <c r="G487" i="31"/>
  <c r="G486" i="31"/>
  <c r="G485" i="31"/>
  <c r="G484" i="31"/>
  <c r="G483" i="31"/>
  <c r="G482" i="31"/>
  <c r="G481" i="31"/>
  <c r="G480" i="31"/>
  <c r="G479" i="31"/>
  <c r="G478" i="31"/>
  <c r="G477" i="31"/>
  <c r="G476" i="31"/>
  <c r="G475" i="31"/>
  <c r="G474" i="31"/>
  <c r="G473" i="31"/>
  <c r="G472" i="31"/>
  <c r="G471" i="31"/>
  <c r="G470" i="31"/>
  <c r="G469" i="31"/>
  <c r="G468" i="31"/>
  <c r="G467" i="31"/>
  <c r="G466" i="31"/>
  <c r="G465" i="31"/>
  <c r="G464" i="31"/>
  <c r="G463" i="31"/>
  <c r="G462" i="31"/>
  <c r="G461" i="31"/>
  <c r="G460" i="31"/>
  <c r="G459" i="31"/>
  <c r="G458" i="31"/>
  <c r="G457" i="31"/>
  <c r="G456" i="31"/>
  <c r="G455" i="31"/>
  <c r="G454" i="31"/>
  <c r="G453" i="31"/>
  <c r="G452" i="31"/>
  <c r="G451" i="31"/>
  <c r="G450" i="31"/>
  <c r="G449" i="31"/>
  <c r="G448" i="31"/>
  <c r="G447" i="31"/>
  <c r="G446" i="31"/>
  <c r="G445" i="31"/>
  <c r="G444" i="31"/>
  <c r="G443" i="31"/>
  <c r="G442" i="31"/>
  <c r="G441" i="31"/>
  <c r="G440" i="31"/>
  <c r="G439" i="31"/>
  <c r="G438" i="31"/>
  <c r="G437" i="31"/>
  <c r="G436" i="31"/>
  <c r="G435" i="31"/>
  <c r="G434" i="31"/>
  <c r="G433" i="31"/>
  <c r="G432" i="31"/>
  <c r="G431" i="31"/>
  <c r="G430" i="31"/>
  <c r="G429" i="31"/>
  <c r="G428" i="31"/>
  <c r="G427" i="31"/>
  <c r="G426" i="31"/>
  <c r="G425" i="31"/>
  <c r="G424" i="31"/>
  <c r="G423" i="31"/>
  <c r="G422" i="31"/>
  <c r="G421" i="31"/>
  <c r="G420" i="31"/>
  <c r="G419" i="31"/>
  <c r="G418" i="31"/>
  <c r="G417" i="31"/>
  <c r="G416" i="31"/>
  <c r="G415" i="31"/>
  <c r="G414" i="31"/>
  <c r="G413" i="31"/>
  <c r="G412" i="31"/>
  <c r="G411" i="31"/>
  <c r="G410" i="31"/>
  <c r="G409" i="31"/>
  <c r="G408" i="31"/>
  <c r="G407" i="31"/>
  <c r="G406" i="31"/>
  <c r="G405" i="31"/>
  <c r="G404" i="31"/>
  <c r="G403" i="31"/>
  <c r="G402" i="31"/>
  <c r="G401" i="31"/>
  <c r="G400" i="31"/>
  <c r="G399" i="31"/>
  <c r="G398" i="31"/>
  <c r="G397" i="31"/>
  <c r="G396" i="31"/>
  <c r="G395" i="31"/>
  <c r="G394" i="31"/>
  <c r="G393" i="31"/>
  <c r="G392" i="31"/>
  <c r="G391" i="31"/>
  <c r="G390" i="31"/>
  <c r="G389" i="31"/>
  <c r="G388" i="31"/>
  <c r="G387" i="31"/>
  <c r="G386" i="31"/>
  <c r="G385" i="31"/>
  <c r="G384" i="31"/>
  <c r="G383" i="31"/>
  <c r="G382" i="31"/>
  <c r="G381" i="31"/>
  <c r="G380" i="31"/>
  <c r="G379" i="31"/>
  <c r="G378" i="31"/>
  <c r="G377" i="31"/>
  <c r="G376" i="31"/>
  <c r="G375" i="31"/>
  <c r="G374" i="31"/>
  <c r="G373" i="31"/>
  <c r="G372" i="31"/>
  <c r="G371" i="31"/>
  <c r="G370" i="31"/>
  <c r="G369" i="31"/>
  <c r="G368" i="31"/>
  <c r="G367" i="31"/>
  <c r="G366" i="31"/>
  <c r="G365" i="31"/>
  <c r="G364" i="31"/>
  <c r="G363" i="31"/>
  <c r="G362" i="31"/>
  <c r="G361" i="31"/>
  <c r="G360" i="31"/>
  <c r="G359" i="31"/>
  <c r="G358" i="31"/>
  <c r="G357" i="31"/>
  <c r="G356" i="31"/>
  <c r="G355" i="31"/>
  <c r="G354" i="31"/>
  <c r="G353" i="31"/>
  <c r="G352" i="31"/>
  <c r="G351" i="31"/>
  <c r="G350" i="31"/>
  <c r="G349" i="31"/>
  <c r="G348" i="31"/>
  <c r="G347" i="31"/>
  <c r="G346" i="31"/>
  <c r="G345" i="31"/>
  <c r="G344" i="31"/>
  <c r="G343" i="31"/>
  <c r="G342" i="31"/>
  <c r="G341" i="31"/>
  <c r="G340" i="31"/>
  <c r="G339" i="31"/>
  <c r="G338" i="31"/>
  <c r="G337" i="31"/>
  <c r="G336" i="31"/>
  <c r="G335" i="31"/>
  <c r="G334" i="31"/>
  <c r="G333" i="31"/>
  <c r="G332" i="31"/>
  <c r="G331" i="31"/>
  <c r="G330" i="31"/>
  <c r="G329" i="31"/>
  <c r="G328" i="31"/>
  <c r="G327" i="31"/>
  <c r="G326" i="31"/>
  <c r="G325" i="31"/>
  <c r="G324" i="31"/>
  <c r="G323" i="31"/>
  <c r="G322" i="31"/>
  <c r="G321" i="31"/>
  <c r="G320" i="31"/>
  <c r="G319" i="31"/>
  <c r="G318" i="31"/>
  <c r="G317" i="31"/>
  <c r="G316" i="31"/>
  <c r="G315" i="31"/>
  <c r="G314" i="31"/>
  <c r="G313" i="31"/>
  <c r="G312" i="31"/>
  <c r="G311" i="31"/>
  <c r="G310" i="31"/>
  <c r="G309" i="31"/>
  <c r="G308" i="31"/>
  <c r="G307" i="31"/>
  <c r="G306" i="31"/>
  <c r="G305" i="31"/>
  <c r="G304" i="31"/>
  <c r="G303" i="31"/>
  <c r="G302" i="31"/>
  <c r="G301" i="31"/>
  <c r="G300" i="31"/>
  <c r="G299" i="31"/>
  <c r="G298" i="31"/>
  <c r="G297" i="31"/>
  <c r="G296" i="31"/>
  <c r="G295" i="31"/>
  <c r="G294" i="31"/>
  <c r="G293" i="31"/>
  <c r="G292" i="31"/>
  <c r="G291" i="31"/>
  <c r="G290" i="31"/>
  <c r="G289" i="31"/>
  <c r="G288" i="31"/>
  <c r="G287" i="31"/>
  <c r="G286" i="31"/>
  <c r="G285" i="31"/>
  <c r="G284" i="31"/>
  <c r="G283" i="31"/>
  <c r="G282" i="31"/>
  <c r="G281" i="31"/>
  <c r="G280" i="31"/>
  <c r="G279" i="31"/>
  <c r="G278" i="31"/>
  <c r="G277" i="31"/>
  <c r="G276" i="31"/>
  <c r="G275" i="31"/>
  <c r="G274" i="31"/>
  <c r="G273" i="31"/>
  <c r="G272" i="31"/>
  <c r="G271" i="31"/>
  <c r="G270" i="31"/>
  <c r="G269" i="31"/>
  <c r="G268" i="31"/>
  <c r="G267" i="31"/>
  <c r="G266" i="31"/>
  <c r="G265" i="31"/>
  <c r="G264" i="31"/>
  <c r="G263" i="31"/>
  <c r="G262" i="31"/>
  <c r="G261" i="31"/>
  <c r="G260" i="31"/>
  <c r="G259" i="31"/>
  <c r="G258" i="31"/>
  <c r="G257" i="31"/>
  <c r="G256" i="31"/>
  <c r="G255" i="31"/>
  <c r="G254" i="31"/>
  <c r="G253" i="31"/>
  <c r="G252" i="31"/>
  <c r="G251" i="31"/>
  <c r="G250" i="31"/>
  <c r="G249" i="31"/>
  <c r="G248" i="31"/>
  <c r="G247" i="31"/>
  <c r="G246" i="31"/>
  <c r="G245" i="31"/>
  <c r="G244" i="31"/>
  <c r="G243" i="31"/>
  <c r="G242" i="31"/>
  <c r="G241" i="31"/>
  <c r="G240" i="31"/>
  <c r="G239" i="31"/>
  <c r="G238" i="31"/>
  <c r="G237" i="31"/>
  <c r="G236" i="31"/>
  <c r="G235" i="31"/>
  <c r="G234" i="31"/>
  <c r="G233" i="31"/>
  <c r="G232" i="31"/>
  <c r="G231" i="31"/>
  <c r="G230" i="31"/>
  <c r="G229" i="31"/>
  <c r="G228" i="31"/>
  <c r="G227" i="31"/>
  <c r="G226" i="31"/>
  <c r="G225" i="31"/>
  <c r="G224" i="31"/>
  <c r="G223" i="31"/>
  <c r="G222" i="31"/>
  <c r="G221" i="31"/>
  <c r="G220" i="31"/>
  <c r="G219" i="31"/>
  <c r="G218" i="31"/>
  <c r="G217" i="31"/>
  <c r="G216" i="31"/>
  <c r="G215" i="31"/>
  <c r="G214" i="31"/>
  <c r="G213" i="31"/>
  <c r="G212" i="31"/>
  <c r="G211" i="31"/>
  <c r="G210" i="31"/>
  <c r="G209" i="31"/>
  <c r="G208" i="31"/>
  <c r="G207" i="31"/>
  <c r="G206" i="31"/>
  <c r="G205" i="31"/>
  <c r="G204" i="31"/>
  <c r="G203" i="31"/>
  <c r="G202" i="31"/>
  <c r="G201" i="31"/>
  <c r="G200" i="31"/>
  <c r="G199" i="31"/>
  <c r="G198" i="31"/>
  <c r="G197" i="31"/>
  <c r="G196" i="31"/>
  <c r="G195" i="31"/>
  <c r="G194" i="31"/>
  <c r="G193" i="31"/>
  <c r="G192" i="31"/>
  <c r="G191" i="31"/>
  <c r="G190" i="31"/>
  <c r="G189" i="31"/>
  <c r="G188" i="31"/>
  <c r="G187" i="31"/>
  <c r="G186" i="31"/>
  <c r="G185" i="31"/>
  <c r="G184" i="31"/>
  <c r="G183" i="31"/>
  <c r="G182" i="31"/>
  <c r="G181" i="31"/>
  <c r="G180" i="31"/>
  <c r="G179" i="31"/>
  <c r="G178" i="31"/>
  <c r="G177" i="31"/>
  <c r="G176" i="31"/>
  <c r="G175" i="31"/>
  <c r="G174" i="31"/>
  <c r="G173" i="31"/>
  <c r="G172" i="31"/>
  <c r="G171" i="31"/>
  <c r="G170" i="31"/>
  <c r="G169" i="31"/>
  <c r="G168" i="31"/>
  <c r="G167" i="31"/>
  <c r="G166" i="31"/>
  <c r="G165" i="31"/>
  <c r="G164" i="31"/>
  <c r="G163" i="31"/>
  <c r="G162" i="31"/>
  <c r="G161" i="31"/>
  <c r="G160" i="31"/>
  <c r="G159" i="31"/>
  <c r="G158" i="31"/>
  <c r="G157" i="31"/>
  <c r="G156" i="31"/>
  <c r="G155" i="31"/>
  <c r="G154" i="31"/>
  <c r="G153" i="31"/>
  <c r="G152" i="31"/>
  <c r="G151" i="31"/>
  <c r="G150" i="31"/>
  <c r="G149" i="31"/>
  <c r="G148" i="31"/>
  <c r="G147" i="31"/>
  <c r="G146" i="31"/>
  <c r="G145" i="31"/>
  <c r="G144" i="31"/>
  <c r="G143" i="31"/>
  <c r="G142" i="31"/>
  <c r="G141" i="31"/>
  <c r="G140" i="31"/>
  <c r="G139" i="31"/>
  <c r="G138" i="31"/>
  <c r="G137" i="31"/>
  <c r="G136" i="31"/>
  <c r="G135" i="31"/>
  <c r="G134" i="31"/>
  <c r="G133" i="31"/>
  <c r="G132" i="31"/>
  <c r="G131" i="31"/>
  <c r="G130" i="31"/>
  <c r="G129" i="31"/>
  <c r="G128" i="31"/>
  <c r="G127" i="31"/>
  <c r="G126" i="31"/>
  <c r="G125" i="31"/>
  <c r="G124" i="31"/>
  <c r="G123" i="31"/>
  <c r="G122" i="31"/>
  <c r="G121" i="31"/>
  <c r="G120" i="31"/>
  <c r="G119" i="31"/>
  <c r="G118" i="31"/>
  <c r="G117" i="31"/>
  <c r="G116" i="31"/>
  <c r="G115" i="31"/>
  <c r="G114" i="31"/>
  <c r="G113" i="31"/>
  <c r="G112" i="31"/>
  <c r="G111" i="31"/>
  <c r="G110" i="31"/>
  <c r="G109" i="31"/>
  <c r="G108" i="31"/>
  <c r="G107" i="31"/>
  <c r="G106" i="31"/>
  <c r="G105" i="31"/>
  <c r="G104" i="31"/>
  <c r="G103" i="31"/>
  <c r="G102" i="31"/>
  <c r="G101" i="31"/>
  <c r="G100" i="31"/>
  <c r="G99" i="31"/>
  <c r="G98" i="31"/>
  <c r="G97" i="31"/>
  <c r="G96" i="31"/>
  <c r="G95" i="31"/>
  <c r="G94" i="31"/>
  <c r="G93" i="31"/>
  <c r="G92" i="31"/>
  <c r="G91" i="31"/>
  <c r="G90" i="31"/>
  <c r="G89" i="31"/>
  <c r="G88" i="31"/>
  <c r="G87" i="31"/>
  <c r="G86" i="31"/>
  <c r="G85" i="31"/>
  <c r="G84" i="31"/>
  <c r="G83" i="31"/>
  <c r="G82" i="31"/>
  <c r="G81" i="31"/>
  <c r="G80" i="31"/>
  <c r="G79" i="31"/>
  <c r="G78" i="31"/>
  <c r="G77" i="31"/>
  <c r="G76" i="31"/>
  <c r="G75" i="31"/>
  <c r="G74" i="31"/>
  <c r="G73" i="31"/>
  <c r="G72" i="31"/>
  <c r="G71" i="31"/>
  <c r="G70" i="31"/>
  <c r="G69" i="31"/>
  <c r="G68" i="31"/>
  <c r="G67" i="31"/>
  <c r="G66" i="31"/>
  <c r="G65" i="31"/>
  <c r="G64" i="31"/>
  <c r="G63" i="31"/>
  <c r="G62" i="31"/>
  <c r="G61" i="31"/>
  <c r="G60" i="31"/>
  <c r="G59" i="31"/>
  <c r="G58" i="31"/>
  <c r="G57" i="31"/>
  <c r="G56" i="31"/>
  <c r="G55" i="31"/>
  <c r="G54" i="31"/>
  <c r="G53" i="31"/>
  <c r="G52" i="31"/>
  <c r="G51" i="31"/>
  <c r="G50" i="31"/>
  <c r="G49" i="31"/>
  <c r="G48" i="31"/>
  <c r="G47" i="31"/>
  <c r="G46" i="31"/>
  <c r="G45" i="31"/>
  <c r="G44" i="31"/>
  <c r="G43" i="31"/>
  <c r="G42" i="31"/>
  <c r="G41" i="31"/>
  <c r="G40" i="31"/>
  <c r="G39" i="31"/>
  <c r="G38" i="31"/>
  <c r="G37" i="31"/>
  <c r="G36" i="31"/>
  <c r="G35" i="31"/>
  <c r="G34" i="31"/>
  <c r="G33" i="31"/>
  <c r="G32" i="31"/>
  <c r="G31" i="31"/>
  <c r="G30" i="31"/>
  <c r="G29" i="31"/>
  <c r="G28" i="31"/>
  <c r="G27" i="31"/>
  <c r="G26" i="31"/>
  <c r="G25" i="31"/>
  <c r="G24" i="31"/>
  <c r="G23" i="31"/>
  <c r="G22" i="31"/>
  <c r="G21" i="31"/>
  <c r="G20" i="31"/>
  <c r="G19" i="31"/>
  <c r="G18" i="31"/>
  <c r="G17" i="31"/>
  <c r="G16" i="31"/>
  <c r="G15" i="31"/>
  <c r="G14" i="31"/>
  <c r="G13" i="31"/>
  <c r="G12" i="31"/>
  <c r="G11" i="31"/>
  <c r="G10" i="31"/>
  <c r="B8" i="34" l="1"/>
  <c r="B18" i="36"/>
  <c r="C37" i="15"/>
  <c r="C38" i="19"/>
  <c r="B14" i="13"/>
  <c r="C36" i="4"/>
  <c r="B8" i="32"/>
  <c r="B12" i="13"/>
  <c r="B17" i="21"/>
  <c r="C67" i="2"/>
  <c r="C30" i="20"/>
  <c r="B24" i="10"/>
  <c r="B6" i="31"/>
  <c r="B19" i="21"/>
  <c r="C69" i="2"/>
  <c r="B26" i="10"/>
  <c r="B8" i="31"/>
  <c r="C36" i="19"/>
  <c r="B6" i="32"/>
  <c r="C34" i="4"/>
  <c r="B6" i="33"/>
  <c r="C37" i="19"/>
  <c r="B13" i="13"/>
  <c r="B7" i="31"/>
  <c r="C68" i="2"/>
  <c r="C35" i="4"/>
  <c r="B18" i="21"/>
  <c r="B7" i="32"/>
  <c r="B25" i="10"/>
  <c r="C38" i="15"/>
  <c r="C31" i="20"/>
  <c r="B7" i="33"/>
  <c r="C39" i="15"/>
  <c r="C32" i="20"/>
  <c r="B8" i="33"/>
  <c r="B136" i="16"/>
  <c r="C36" i="5"/>
  <c r="B9" i="17"/>
  <c r="B137" i="16"/>
  <c r="C37" i="5"/>
  <c r="B10" i="17"/>
  <c r="B7" i="34"/>
  <c r="B138" i="16"/>
  <c r="C38" i="5"/>
  <c r="B11" i="17"/>
  <c r="F14" i="5"/>
  <c r="F34" i="19" l="1"/>
  <c r="F14" i="19"/>
  <c r="F35" i="19" l="1"/>
  <c r="D34" i="5"/>
  <c r="E34" i="5"/>
  <c r="F34" i="5"/>
  <c r="C34" i="5"/>
  <c r="D14" i="5"/>
  <c r="E14" i="5"/>
  <c r="C14" i="5"/>
  <c r="C31" i="4"/>
  <c r="E35" i="5" l="1"/>
  <c r="C35" i="5"/>
  <c r="D35" i="5"/>
  <c r="F35" i="5"/>
  <c r="G34" i="5"/>
  <c r="G14" i="5"/>
  <c r="G35" i="5" l="1"/>
  <c r="C43" i="2" s="1"/>
  <c r="E54" i="2" l="1"/>
  <c r="C54" i="2"/>
  <c r="C50" i="2"/>
  <c r="E50" i="2"/>
  <c r="J33" i="5"/>
  <c r="J32" i="5"/>
  <c r="J31" i="5"/>
  <c r="J30" i="5"/>
  <c r="J29" i="5"/>
  <c r="J28" i="5"/>
  <c r="J27" i="5"/>
  <c r="J26" i="5"/>
  <c r="J25" i="5"/>
  <c r="J24" i="5"/>
  <c r="J23" i="5"/>
  <c r="J22" i="5"/>
  <c r="J21" i="5"/>
  <c r="J20" i="5"/>
  <c r="J19" i="5"/>
  <c r="J18" i="5"/>
  <c r="J17" i="5"/>
  <c r="J16" i="5"/>
  <c r="J13" i="5"/>
  <c r="J12" i="5"/>
  <c r="J11" i="5"/>
  <c r="J10" i="5"/>
  <c r="J9" i="5"/>
  <c r="D132" i="16"/>
  <c r="C109" i="16"/>
  <c r="C83" i="16"/>
  <c r="C57" i="16"/>
  <c r="J35" i="5" l="1"/>
  <c r="D12" i="21" l="1"/>
  <c r="B19" i="10" l="1"/>
  <c r="C45" i="2" l="1"/>
  <c r="D8" i="21"/>
  <c r="D9" i="21"/>
  <c r="D10" i="21"/>
  <c r="D11" i="21"/>
  <c r="D13" i="21"/>
  <c r="D14" i="21"/>
  <c r="D15" i="21"/>
  <c r="B16" i="21"/>
  <c r="C16" i="21"/>
  <c r="D16" i="21" l="1"/>
  <c r="C7" i="17" s="1"/>
  <c r="G8" i="20"/>
  <c r="G134" i="16" l="1"/>
  <c r="E33" i="19" s="1"/>
  <c r="G133" i="16"/>
  <c r="E32" i="19" s="1"/>
  <c r="G132" i="16"/>
  <c r="E31" i="19" s="1"/>
  <c r="G131" i="16"/>
  <c r="E30" i="19" s="1"/>
  <c r="G130" i="16"/>
  <c r="E29" i="19" s="1"/>
  <c r="G129" i="16"/>
  <c r="E28" i="19" s="1"/>
  <c r="G128" i="16"/>
  <c r="G127" i="16"/>
  <c r="E26" i="19" s="1"/>
  <c r="G126" i="16"/>
  <c r="E25" i="19" s="1"/>
  <c r="G125" i="16"/>
  <c r="E24" i="19" s="1"/>
  <c r="G124" i="16"/>
  <c r="E23" i="19" s="1"/>
  <c r="G123" i="16"/>
  <c r="E22" i="19" s="1"/>
  <c r="G122" i="16"/>
  <c r="E21" i="19" s="1"/>
  <c r="G121" i="16"/>
  <c r="E20" i="19" s="1"/>
  <c r="G120" i="16"/>
  <c r="E19" i="19" s="1"/>
  <c r="G119" i="16"/>
  <c r="E18" i="19" s="1"/>
  <c r="G118" i="16"/>
  <c r="E17" i="19" s="1"/>
  <c r="G117" i="16"/>
  <c r="G116" i="16"/>
  <c r="G115" i="16"/>
  <c r="E12" i="19" s="1"/>
  <c r="G114" i="16"/>
  <c r="E11" i="19" s="1"/>
  <c r="G113" i="16"/>
  <c r="G112"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D134" i="16"/>
  <c r="D133" i="16"/>
  <c r="D131" i="16"/>
  <c r="D130" i="16"/>
  <c r="D129" i="16"/>
  <c r="D128" i="16"/>
  <c r="D127" i="16"/>
  <c r="D126" i="16"/>
  <c r="D125" i="16"/>
  <c r="D124" i="16"/>
  <c r="D123" i="16"/>
  <c r="D122" i="16"/>
  <c r="D121" i="16"/>
  <c r="D120" i="16"/>
  <c r="D119" i="16"/>
  <c r="D118" i="16"/>
  <c r="D117" i="16"/>
  <c r="D116" i="16"/>
  <c r="D115" i="16"/>
  <c r="D114" i="16"/>
  <c r="D113" i="16"/>
  <c r="C10" i="19" s="1"/>
  <c r="D112" i="16"/>
  <c r="C9" i="19" s="1"/>
  <c r="D31" i="16"/>
  <c r="F8" i="16"/>
  <c r="I8" i="16" s="1"/>
  <c r="G109" i="16"/>
  <c r="E109" i="16"/>
  <c r="D109" i="16"/>
  <c r="F108" i="16"/>
  <c r="I108" i="16" s="1"/>
  <c r="F107" i="16"/>
  <c r="I107" i="16" s="1"/>
  <c r="F106" i="16"/>
  <c r="I106" i="16" s="1"/>
  <c r="F105" i="16"/>
  <c r="I105" i="16" s="1"/>
  <c r="F104" i="16"/>
  <c r="I104" i="16" s="1"/>
  <c r="F103" i="16"/>
  <c r="I103" i="16" s="1"/>
  <c r="F102" i="16"/>
  <c r="I102" i="16" s="1"/>
  <c r="F101" i="16"/>
  <c r="I101" i="16" s="1"/>
  <c r="F100" i="16"/>
  <c r="I100" i="16" s="1"/>
  <c r="F99" i="16"/>
  <c r="I99" i="16" s="1"/>
  <c r="F98" i="16"/>
  <c r="I98" i="16" s="1"/>
  <c r="F97" i="16"/>
  <c r="I97" i="16" s="1"/>
  <c r="F96" i="16"/>
  <c r="I96" i="16" s="1"/>
  <c r="F95" i="16"/>
  <c r="I95" i="16" s="1"/>
  <c r="F94" i="16"/>
  <c r="I94" i="16" s="1"/>
  <c r="F93" i="16"/>
  <c r="I93" i="16" s="1"/>
  <c r="F92" i="16"/>
  <c r="I92" i="16" s="1"/>
  <c r="F91" i="16"/>
  <c r="I91" i="16" s="1"/>
  <c r="F90" i="16"/>
  <c r="I90" i="16" s="1"/>
  <c r="F89" i="16"/>
  <c r="I89" i="16" s="1"/>
  <c r="F88" i="16"/>
  <c r="I88" i="16" s="1"/>
  <c r="F87" i="16"/>
  <c r="I87" i="16" s="1"/>
  <c r="F86" i="16"/>
  <c r="I86" i="16" s="1"/>
  <c r="G83" i="16"/>
  <c r="E83" i="16"/>
  <c r="D83" i="16"/>
  <c r="F82" i="16"/>
  <c r="I82" i="16" s="1"/>
  <c r="F81" i="16"/>
  <c r="I81" i="16" s="1"/>
  <c r="F80" i="16"/>
  <c r="I80" i="16" s="1"/>
  <c r="F79" i="16"/>
  <c r="I79" i="16" s="1"/>
  <c r="F78" i="16"/>
  <c r="I78" i="16" s="1"/>
  <c r="F77" i="16"/>
  <c r="I77" i="16" s="1"/>
  <c r="F76" i="16"/>
  <c r="I76" i="16" s="1"/>
  <c r="F75" i="16"/>
  <c r="I75" i="16" s="1"/>
  <c r="F74" i="16"/>
  <c r="I74" i="16" s="1"/>
  <c r="F73" i="16"/>
  <c r="I73" i="16" s="1"/>
  <c r="F72" i="16"/>
  <c r="I72" i="16" s="1"/>
  <c r="F71" i="16"/>
  <c r="I71" i="16" s="1"/>
  <c r="F70" i="16"/>
  <c r="I70" i="16" s="1"/>
  <c r="F69" i="16"/>
  <c r="I69" i="16" s="1"/>
  <c r="F68" i="16"/>
  <c r="I68" i="16" s="1"/>
  <c r="F67" i="16"/>
  <c r="I67" i="16" s="1"/>
  <c r="F66" i="16"/>
  <c r="I66" i="16" s="1"/>
  <c r="F65" i="16"/>
  <c r="I65" i="16" s="1"/>
  <c r="F64" i="16"/>
  <c r="I64" i="16" s="1"/>
  <c r="F63" i="16"/>
  <c r="I63" i="16" s="1"/>
  <c r="F62" i="16"/>
  <c r="I62" i="16" s="1"/>
  <c r="F61" i="16"/>
  <c r="I61" i="16" s="1"/>
  <c r="F60" i="16"/>
  <c r="I60" i="16" s="1"/>
  <c r="G57" i="16"/>
  <c r="E57" i="16"/>
  <c r="D57" i="16"/>
  <c r="F56" i="16"/>
  <c r="I56" i="16" s="1"/>
  <c r="F55" i="16"/>
  <c r="I55" i="16" s="1"/>
  <c r="F54" i="16"/>
  <c r="I54" i="16" s="1"/>
  <c r="F53" i="16"/>
  <c r="I53" i="16" s="1"/>
  <c r="F52" i="16"/>
  <c r="I52" i="16" s="1"/>
  <c r="F51" i="16"/>
  <c r="I51" i="16" s="1"/>
  <c r="F50" i="16"/>
  <c r="I50" i="16" s="1"/>
  <c r="F49" i="16"/>
  <c r="I49" i="16" s="1"/>
  <c r="F48" i="16"/>
  <c r="I48" i="16" s="1"/>
  <c r="F47" i="16"/>
  <c r="I47" i="16" s="1"/>
  <c r="F46" i="16"/>
  <c r="I46" i="16" s="1"/>
  <c r="F45" i="16"/>
  <c r="I45" i="16" s="1"/>
  <c r="F44" i="16"/>
  <c r="I44" i="16" s="1"/>
  <c r="F43" i="16"/>
  <c r="I43" i="16" s="1"/>
  <c r="F42" i="16"/>
  <c r="I42" i="16" s="1"/>
  <c r="F41" i="16"/>
  <c r="I41" i="16" s="1"/>
  <c r="F40" i="16"/>
  <c r="I40" i="16" s="1"/>
  <c r="F39" i="16"/>
  <c r="I39" i="16" s="1"/>
  <c r="F38" i="16"/>
  <c r="I38" i="16" s="1"/>
  <c r="F37" i="16"/>
  <c r="I37" i="16" s="1"/>
  <c r="F36" i="16"/>
  <c r="I36" i="16" s="1"/>
  <c r="F35" i="16"/>
  <c r="I35" i="16" s="1"/>
  <c r="F34" i="16"/>
  <c r="I34" i="16" s="1"/>
  <c r="G31" i="16"/>
  <c r="E31" i="16"/>
  <c r="F30" i="16"/>
  <c r="I30" i="16" s="1"/>
  <c r="F29" i="16"/>
  <c r="I29" i="16" s="1"/>
  <c r="F28" i="16"/>
  <c r="I28" i="16" s="1"/>
  <c r="F27" i="16"/>
  <c r="I27" i="16" s="1"/>
  <c r="F26" i="16"/>
  <c r="I26" i="16" s="1"/>
  <c r="F25" i="16"/>
  <c r="I25" i="16" s="1"/>
  <c r="F24" i="16"/>
  <c r="I24" i="16" s="1"/>
  <c r="F23" i="16"/>
  <c r="I23" i="16" s="1"/>
  <c r="F22" i="16"/>
  <c r="I22" i="16" s="1"/>
  <c r="F21" i="16"/>
  <c r="I21" i="16" s="1"/>
  <c r="F20" i="16"/>
  <c r="I20" i="16" s="1"/>
  <c r="F19" i="16"/>
  <c r="I19" i="16" s="1"/>
  <c r="F18" i="16"/>
  <c r="I18" i="16" s="1"/>
  <c r="F17" i="16"/>
  <c r="I17" i="16" s="1"/>
  <c r="F16" i="16"/>
  <c r="I16" i="16" s="1"/>
  <c r="F15" i="16"/>
  <c r="I15" i="16" s="1"/>
  <c r="F14" i="16"/>
  <c r="I14" i="16" s="1"/>
  <c r="F13" i="16"/>
  <c r="I13" i="16" s="1"/>
  <c r="F12" i="16"/>
  <c r="I12" i="16" s="1"/>
  <c r="F11" i="16"/>
  <c r="I11" i="16" s="1"/>
  <c r="F10" i="16"/>
  <c r="I10" i="16" s="1"/>
  <c r="F9" i="16"/>
  <c r="I9" i="16" s="1"/>
  <c r="I83" i="16" l="1"/>
  <c r="E9" i="19"/>
  <c r="I109" i="16"/>
  <c r="E10" i="19"/>
  <c r="E13" i="19"/>
  <c r="E27" i="19"/>
  <c r="E16" i="19"/>
  <c r="I57" i="16"/>
  <c r="I31" i="16"/>
  <c r="D135" i="16"/>
  <c r="F31" i="16"/>
  <c r="F109" i="16"/>
  <c r="F83" i="16"/>
  <c r="F57" i="16"/>
  <c r="E14" i="19" l="1"/>
  <c r="E34" i="19"/>
  <c r="F112" i="16"/>
  <c r="I112" i="16" s="1"/>
  <c r="B7" i="36" s="1"/>
  <c r="D7" i="36" s="1"/>
  <c r="E35" i="19" l="1"/>
  <c r="E53" i="2"/>
  <c r="E52" i="2"/>
  <c r="E51" i="2"/>
  <c r="C53" i="2"/>
  <c r="C52" i="2"/>
  <c r="C51" i="2"/>
  <c r="H12" i="4" l="1"/>
  <c r="H13" i="19" s="1"/>
  <c r="H10" i="4"/>
  <c r="H11" i="19" s="1"/>
  <c r="D13" i="19"/>
  <c r="C13" i="19"/>
  <c r="F116" i="16"/>
  <c r="I116" i="16" s="1"/>
  <c r="B11" i="36" s="1"/>
  <c r="D11" i="36" s="1"/>
  <c r="D11" i="19"/>
  <c r="C11" i="19"/>
  <c r="G11" i="19" l="1"/>
  <c r="J11" i="19" s="1"/>
  <c r="C10" i="2" s="1"/>
  <c r="G13" i="19"/>
  <c r="J13" i="19" s="1"/>
  <c r="C12" i="2" s="1"/>
  <c r="F114" i="16"/>
  <c r="I114" i="16" s="1"/>
  <c r="B9" i="36" s="1"/>
  <c r="D9" i="36" l="1"/>
  <c r="G24" i="20"/>
  <c r="G23" i="20"/>
  <c r="G22" i="20"/>
  <c r="G21" i="20"/>
  <c r="G20" i="20"/>
  <c r="I31" i="4" l="1"/>
  <c r="I14" i="19"/>
  <c r="B23" i="10"/>
  <c r="G135" i="16" l="1"/>
  <c r="G18" i="20"/>
  <c r="G17" i="20"/>
  <c r="G16" i="20"/>
  <c r="G19" i="20"/>
  <c r="G15" i="20"/>
  <c r="G14" i="20"/>
  <c r="G13" i="20"/>
  <c r="G25" i="20"/>
  <c r="G12" i="20"/>
  <c r="G11" i="20"/>
  <c r="G10" i="20"/>
  <c r="G28" i="20"/>
  <c r="G27" i="20"/>
  <c r="G26" i="20"/>
  <c r="G9" i="20"/>
  <c r="H8" i="15"/>
  <c r="H35" i="15"/>
  <c r="H34" i="15"/>
  <c r="H33" i="15"/>
  <c r="H32" i="15"/>
  <c r="H31" i="15"/>
  <c r="H30" i="15"/>
  <c r="H29" i="15"/>
  <c r="H28" i="15"/>
  <c r="H27" i="15"/>
  <c r="H26" i="15"/>
  <c r="H25" i="15"/>
  <c r="H24" i="15"/>
  <c r="H23" i="15"/>
  <c r="H22" i="15"/>
  <c r="H21" i="15"/>
  <c r="H20" i="15"/>
  <c r="H19" i="15"/>
  <c r="H18" i="15"/>
  <c r="H17" i="15"/>
  <c r="H16" i="15"/>
  <c r="H15" i="15"/>
  <c r="H14" i="15"/>
  <c r="H13" i="15"/>
  <c r="H12" i="15"/>
  <c r="H11" i="15"/>
  <c r="H10" i="15"/>
  <c r="H9" i="15"/>
  <c r="I34" i="19" l="1"/>
  <c r="I35" i="19" s="1"/>
  <c r="K29" i="20"/>
  <c r="D7" i="17" s="1"/>
  <c r="L36" i="15"/>
  <c r="H32" i="4" s="1"/>
  <c r="C39" i="2" l="1"/>
  <c r="H9" i="4"/>
  <c r="H10" i="19" s="1"/>
  <c r="H11" i="4"/>
  <c r="H12" i="19" s="1"/>
  <c r="H13" i="4"/>
  <c r="H16" i="19" s="1"/>
  <c r="H14" i="4"/>
  <c r="H17" i="19" s="1"/>
  <c r="H15" i="4"/>
  <c r="H18" i="19" s="1"/>
  <c r="H16" i="4"/>
  <c r="H19" i="19" s="1"/>
  <c r="H17" i="4"/>
  <c r="H20" i="19" s="1"/>
  <c r="H18" i="4"/>
  <c r="H21" i="19" s="1"/>
  <c r="H19" i="4"/>
  <c r="H22" i="19" s="1"/>
  <c r="H20" i="4"/>
  <c r="H23" i="19" s="1"/>
  <c r="H21" i="4"/>
  <c r="H24" i="19" s="1"/>
  <c r="H22" i="4"/>
  <c r="H25" i="19" s="1"/>
  <c r="H23" i="4"/>
  <c r="H26" i="19" s="1"/>
  <c r="H24" i="4"/>
  <c r="H27" i="19" s="1"/>
  <c r="H25" i="4"/>
  <c r="H28" i="19" s="1"/>
  <c r="H26" i="4"/>
  <c r="H29" i="19" s="1"/>
  <c r="H27" i="4"/>
  <c r="H30" i="19" s="1"/>
  <c r="H28" i="4"/>
  <c r="H31" i="19" s="1"/>
  <c r="H29" i="4"/>
  <c r="H32" i="19" s="1"/>
  <c r="H30" i="4"/>
  <c r="H33" i="19" s="1"/>
  <c r="H8" i="4"/>
  <c r="H34" i="19" l="1"/>
  <c r="H9" i="19"/>
  <c r="H31" i="4"/>
  <c r="H33" i="4" s="1"/>
  <c r="H14" i="19" l="1"/>
  <c r="H35" i="19" s="1"/>
  <c r="E10" i="13"/>
  <c r="F10" i="13" s="1"/>
  <c r="E9" i="13" l="1"/>
  <c r="E8" i="13"/>
  <c r="D33" i="19"/>
  <c r="D32" i="19"/>
  <c r="D31" i="19"/>
  <c r="D30" i="19"/>
  <c r="D29" i="19"/>
  <c r="D28" i="19"/>
  <c r="D27" i="19"/>
  <c r="D26" i="19"/>
  <c r="D20" i="19"/>
  <c r="D18" i="19"/>
  <c r="D17" i="19"/>
  <c r="D12" i="19"/>
  <c r="D10" i="19"/>
  <c r="G10" i="19" s="1"/>
  <c r="J10" i="19" s="1"/>
  <c r="C20" i="19"/>
  <c r="C12" i="19"/>
  <c r="D22" i="19"/>
  <c r="C22" i="19"/>
  <c r="D23" i="19"/>
  <c r="C23" i="19"/>
  <c r="D24" i="19"/>
  <c r="C24" i="19"/>
  <c r="D25" i="19"/>
  <c r="C25" i="19"/>
  <c r="D9" i="19"/>
  <c r="G9" i="19" s="1"/>
  <c r="J9" i="19" s="1"/>
  <c r="D16" i="19"/>
  <c r="C16" i="19"/>
  <c r="D19" i="19"/>
  <c r="C19" i="19"/>
  <c r="D21" i="19"/>
  <c r="C21" i="19"/>
  <c r="G22" i="19" l="1"/>
  <c r="J22" i="19" s="1"/>
  <c r="C21" i="2" s="1"/>
  <c r="G21" i="19"/>
  <c r="J21" i="19" s="1"/>
  <c r="G24" i="19"/>
  <c r="J24" i="19" s="1"/>
  <c r="C23" i="2" s="1"/>
  <c r="G23" i="19"/>
  <c r="J23" i="19" s="1"/>
  <c r="C22" i="2" s="1"/>
  <c r="G16" i="19"/>
  <c r="J16" i="19" s="1"/>
  <c r="C15" i="2" s="1"/>
  <c r="G25" i="19"/>
  <c r="J25" i="19" s="1"/>
  <c r="C24" i="2" s="1"/>
  <c r="G19" i="19"/>
  <c r="J19" i="19" s="1"/>
  <c r="C18" i="2" s="1"/>
  <c r="G20" i="19"/>
  <c r="J20" i="19" s="1"/>
  <c r="C19" i="2" s="1"/>
  <c r="G12" i="19"/>
  <c r="G14" i="19" s="1"/>
  <c r="D34" i="19"/>
  <c r="C14" i="19"/>
  <c r="D14" i="19"/>
  <c r="E11" i="13"/>
  <c r="F121" i="16"/>
  <c r="I121" i="16" s="1"/>
  <c r="C20" i="2"/>
  <c r="F115" i="16"/>
  <c r="I115" i="16" s="1"/>
  <c r="B10" i="36" s="1"/>
  <c r="F119" i="16"/>
  <c r="I119" i="16" s="1"/>
  <c r="C18" i="19"/>
  <c r="G18" i="19" s="1"/>
  <c r="J18" i="19" s="1"/>
  <c r="F127" i="16"/>
  <c r="I127" i="16" s="1"/>
  <c r="B13" i="36" s="1"/>
  <c r="D13" i="36" s="1"/>
  <c r="C26" i="19"/>
  <c r="G26" i="19" s="1"/>
  <c r="J26" i="19" s="1"/>
  <c r="F129" i="16"/>
  <c r="I129" i="16" s="1"/>
  <c r="C28" i="19"/>
  <c r="G28" i="19" s="1"/>
  <c r="J28" i="19" s="1"/>
  <c r="F131" i="16"/>
  <c r="I131" i="16" s="1"/>
  <c r="C30" i="19"/>
  <c r="G30" i="19" s="1"/>
  <c r="J30" i="19" s="1"/>
  <c r="F133" i="16"/>
  <c r="I133" i="16" s="1"/>
  <c r="C32" i="19"/>
  <c r="G32" i="19" s="1"/>
  <c r="J32" i="19" s="1"/>
  <c r="F134" i="16"/>
  <c r="I134" i="16" s="1"/>
  <c r="C33" i="19"/>
  <c r="G33" i="19" s="1"/>
  <c r="J33" i="19" s="1"/>
  <c r="F113" i="16"/>
  <c r="I113" i="16" s="1"/>
  <c r="B8" i="36" s="1"/>
  <c r="D8" i="36" s="1"/>
  <c r="C9" i="2"/>
  <c r="F118" i="16"/>
  <c r="I118" i="16" s="1"/>
  <c r="C17" i="19"/>
  <c r="G17" i="19" s="1"/>
  <c r="J17" i="19" s="1"/>
  <c r="F128" i="16"/>
  <c r="I128" i="16" s="1"/>
  <c r="B14" i="36" s="1"/>
  <c r="D14" i="36" s="1"/>
  <c r="C27" i="19"/>
  <c r="G27" i="19" s="1"/>
  <c r="J27" i="19" s="1"/>
  <c r="F130" i="16"/>
  <c r="I130" i="16" s="1"/>
  <c r="C29" i="19"/>
  <c r="G29" i="19" s="1"/>
  <c r="J29" i="19" s="1"/>
  <c r="F132" i="16"/>
  <c r="I132" i="16" s="1"/>
  <c r="C31" i="19"/>
  <c r="G31" i="19" s="1"/>
  <c r="J31" i="19" s="1"/>
  <c r="F8" i="13"/>
  <c r="F9" i="13"/>
  <c r="F125" i="16"/>
  <c r="I125" i="16" s="1"/>
  <c r="F123" i="16"/>
  <c r="I123" i="16" s="1"/>
  <c r="F120" i="16"/>
  <c r="I120" i="16" s="1"/>
  <c r="F122" i="16"/>
  <c r="I122" i="16" s="1"/>
  <c r="F117" i="16"/>
  <c r="I117" i="16" s="1"/>
  <c r="B12" i="36" s="1"/>
  <c r="D12" i="36" s="1"/>
  <c r="F126" i="16"/>
  <c r="I126" i="16" s="1"/>
  <c r="F124" i="16"/>
  <c r="I124" i="16" s="1"/>
  <c r="E135" i="16"/>
  <c r="J12" i="19" l="1"/>
  <c r="J14" i="19" s="1"/>
  <c r="G34" i="19"/>
  <c r="G35" i="19" s="1"/>
  <c r="D10" i="36"/>
  <c r="B15" i="36"/>
  <c r="I135" i="16"/>
  <c r="C25" i="2"/>
  <c r="C26" i="2"/>
  <c r="C31" i="2"/>
  <c r="C17" i="2"/>
  <c r="C32" i="2"/>
  <c r="C29" i="2"/>
  <c r="J34" i="19"/>
  <c r="C28" i="2"/>
  <c r="C34" i="19"/>
  <c r="C35" i="19" s="1"/>
  <c r="D35" i="19"/>
  <c r="C30" i="2"/>
  <c r="C27" i="2"/>
  <c r="C8" i="2"/>
  <c r="F135" i="16"/>
  <c r="C16" i="2"/>
  <c r="F11" i="13"/>
  <c r="B7" i="17" s="1"/>
  <c r="F7" i="17" s="1"/>
  <c r="J35" i="19" l="1"/>
  <c r="C11" i="2"/>
  <c r="C13" i="2" s="1"/>
  <c r="C33" i="2"/>
  <c r="C34" i="2" l="1"/>
  <c r="C35" i="2" s="1"/>
  <c r="H7" i="17"/>
  <c r="E7" i="17" l="1"/>
  <c r="G7" i="17" l="1"/>
  <c r="I7" i="17" s="1"/>
  <c r="I8" i="17" s="1"/>
  <c r="G31" i="4"/>
  <c r="F31" i="4"/>
  <c r="E31" i="4"/>
  <c r="D31" i="4"/>
  <c r="C47" i="2" l="1"/>
  <c r="C41" i="2"/>
  <c r="C36" i="2"/>
  <c r="C37" i="2" s="1"/>
  <c r="C38" i="2" s="1"/>
  <c r="C40" i="2" s="1"/>
  <c r="C42" i="2" l="1"/>
  <c r="C44" i="2" s="1"/>
  <c r="C46" i="2" l="1"/>
  <c r="C49" i="2" s="1"/>
  <c r="C56" i="2" l="1"/>
  <c r="C59" i="2" l="1"/>
  <c r="C57" i="2"/>
  <c r="C58" i="2"/>
  <c r="C60" i="2"/>
  <c r="C61" i="2" l="1"/>
  <c r="C63" i="2" s="1"/>
  <c r="G46" i="35" s="1"/>
  <c r="D64" i="2" l="1"/>
  <c r="D66" i="2" s="1"/>
</calcChain>
</file>

<file path=xl/sharedStrings.xml><?xml version="1.0" encoding="utf-8"?>
<sst xmlns="http://schemas.openxmlformats.org/spreadsheetml/2006/main" count="833" uniqueCount="401">
  <si>
    <t>State of California — Health and Human Services Agency</t>
  </si>
  <si>
    <t>California Department of Health Care Services</t>
  </si>
  <si>
    <t>Local Educational Agency Medi-Cal Billing Option Program (LEA BOP)</t>
  </si>
  <si>
    <t>Cost and Reimbursement Comparison Schedule (CRCS)</t>
  </si>
  <si>
    <t>1.</t>
  </si>
  <si>
    <t>LEA Identification:</t>
  </si>
  <si>
    <t>LEA BOP Provider Name</t>
  </si>
  <si>
    <t>National Provider Identifier</t>
  </si>
  <si>
    <t>Contact: Name</t>
  </si>
  <si>
    <t>Provider No. / CDS Code</t>
  </si>
  <si>
    <t xml:space="preserve">               Phone</t>
  </si>
  <si>
    <t>Title</t>
  </si>
  <si>
    <t xml:space="preserve">               Fax</t>
  </si>
  <si>
    <t>E-mail Address</t>
  </si>
  <si>
    <t xml:space="preserve">           Address 1</t>
  </si>
  <si>
    <t>City</t>
  </si>
  <si>
    <t xml:space="preserve">           Address 2</t>
  </si>
  <si>
    <t>State</t>
  </si>
  <si>
    <t>CA</t>
  </si>
  <si>
    <t>Zip</t>
  </si>
  <si>
    <t xml:space="preserve">RMTS Administrative Region: </t>
  </si>
  <si>
    <t>2.</t>
  </si>
  <si>
    <t>Does this CRCS contain costs for practitioners that your LEA did not receive any interim reimbursement for?</t>
  </si>
  <si>
    <t>(Yes or No)</t>
  </si>
  <si>
    <t>3.</t>
  </si>
  <si>
    <t>Certification of State Matching Funds for LEA BOP Services:</t>
  </si>
  <si>
    <t>I, the undersigned, under penalty of perjury state the following:</t>
  </si>
  <si>
    <t>A.</t>
  </si>
  <si>
    <t xml:space="preserve">LEA warrants and represents that the information on the accompanying claim form is true and correct. </t>
  </si>
  <si>
    <t>B.</t>
  </si>
  <si>
    <t>C.</t>
  </si>
  <si>
    <t>D.</t>
  </si>
  <si>
    <t>E.</t>
  </si>
  <si>
    <t>F.</t>
  </si>
  <si>
    <t>G.</t>
  </si>
  <si>
    <t>H.</t>
  </si>
  <si>
    <t>Summary of Overpayments/(Underpayments):</t>
  </si>
  <si>
    <t xml:space="preserve">Total Overpayment/(Underpayment) For LEA BOP Services </t>
  </si>
  <si>
    <t>(From Worksheet A)*</t>
  </si>
  <si>
    <t>Name</t>
  </si>
  <si>
    <t>SEE LEA BOP WEBSITE FOR ELECTRONIC CERTIFICATION FORM</t>
  </si>
  <si>
    <t>Signature</t>
  </si>
  <si>
    <t>Date</t>
  </si>
  <si>
    <t>4.</t>
  </si>
  <si>
    <t>LEA BOP Billing Consortium:</t>
  </si>
  <si>
    <t>Is your LEA part of a billing consortium? (Yes or No)</t>
  </si>
  <si>
    <t xml:space="preserve">Please indicate the LEAs that are part of the billing consortium below.  Include the LEA name and corresponding </t>
  </si>
  <si>
    <t>County/District/School Code (CDS Code).</t>
  </si>
  <si>
    <t>LEA Name</t>
  </si>
  <si>
    <t>CDS Code</t>
  </si>
  <si>
    <t>LEA #1</t>
  </si>
  <si>
    <t>LEA #2</t>
  </si>
  <si>
    <t>LEA #3</t>
  </si>
  <si>
    <t>LEA #4</t>
  </si>
  <si>
    <t>LEA #5</t>
  </si>
  <si>
    <t>LEA #6</t>
  </si>
  <si>
    <t>LEA #7</t>
  </si>
  <si>
    <t>LEA #8</t>
  </si>
  <si>
    <t>LEA #9</t>
  </si>
  <si>
    <t>LEA #10</t>
  </si>
  <si>
    <t>LEA #11</t>
  </si>
  <si>
    <t>LEA #12</t>
  </si>
  <si>
    <t>LEA #13</t>
  </si>
  <si>
    <t>LEA #14</t>
  </si>
  <si>
    <t>LEA #15</t>
  </si>
  <si>
    <t>Yes</t>
  </si>
  <si>
    <t>Fiscal Year</t>
  </si>
  <si>
    <t>No</t>
  </si>
  <si>
    <t xml:space="preserve"> State of California — Health and Human Services Agency</t>
  </si>
  <si>
    <t>LEA Medi-Cal Billing Option Program</t>
  </si>
  <si>
    <t>Allocation Statistics</t>
  </si>
  <si>
    <t>General and Statistical Information</t>
  </si>
  <si>
    <t>% of Claims</t>
  </si>
  <si>
    <t>Unrestricted Indirect Cost Rate</t>
  </si>
  <si>
    <t xml:space="preserve"> (from LEA website)</t>
  </si>
  <si>
    <t>Total Number of One-Way Trips for Medi-Cal Special Education Students with Specialized Medical Transportation Documented in the IEP/IFSP (may be obtained from paid claims data)</t>
  </si>
  <si>
    <t>Total Number of One-Way Trips for All Special Education Students with Specialized Transportation Documented in the IEP/IFSP</t>
  </si>
  <si>
    <t>Calculated Medi-Cal One Way Trip Ratio</t>
  </si>
  <si>
    <t xml:space="preserve">National Provider Identifier </t>
  </si>
  <si>
    <t>Worksheet A: Summary Costs of Providing LEA Services</t>
  </si>
  <si>
    <t>Practitioner Type</t>
  </si>
  <si>
    <t>A</t>
  </si>
  <si>
    <t>Psychologists</t>
  </si>
  <si>
    <t>Social Workers</t>
  </si>
  <si>
    <t>Registered Associate Clinical Social Workers</t>
  </si>
  <si>
    <t>Counselors/Marriage and Family Therapists (MFTs)</t>
  </si>
  <si>
    <t>5.</t>
  </si>
  <si>
    <t>Associate Marriage and Family Therapists</t>
  </si>
  <si>
    <t>6.</t>
  </si>
  <si>
    <t>Nurses</t>
  </si>
  <si>
    <t>7.</t>
  </si>
  <si>
    <t>Licensed Vocational Nurses</t>
  </si>
  <si>
    <t>8.</t>
  </si>
  <si>
    <t>Trained Health Care Aides</t>
  </si>
  <si>
    <t>9.</t>
  </si>
  <si>
    <t>Speech-Language Pathologists</t>
  </si>
  <si>
    <t>10.</t>
  </si>
  <si>
    <t>Speech-Language Pathology Assistants</t>
  </si>
  <si>
    <t>11.</t>
  </si>
  <si>
    <t>Audiologists</t>
  </si>
  <si>
    <t>12.</t>
  </si>
  <si>
    <t>Physical Therapists</t>
  </si>
  <si>
    <t>13.</t>
  </si>
  <si>
    <t>Physical Therapy Assistants</t>
  </si>
  <si>
    <t>14.</t>
  </si>
  <si>
    <t>Occupational Therapists</t>
  </si>
  <si>
    <t>15.</t>
  </si>
  <si>
    <t>Occupational Therapist Assistants</t>
  </si>
  <si>
    <t>16.</t>
  </si>
  <si>
    <t>Physicians</t>
  </si>
  <si>
    <t>17.</t>
  </si>
  <si>
    <t>Physician Assistants</t>
  </si>
  <si>
    <t>18.</t>
  </si>
  <si>
    <t>Audiometrists</t>
  </si>
  <si>
    <t>19.</t>
  </si>
  <si>
    <t>Orientation and Mobility Specialists</t>
  </si>
  <si>
    <t>20.</t>
  </si>
  <si>
    <t>Optometrists</t>
  </si>
  <si>
    <t>21.</t>
  </si>
  <si>
    <t>Registered Dieticians</t>
  </si>
  <si>
    <t>22.</t>
  </si>
  <si>
    <t>Respiratory Therapists</t>
  </si>
  <si>
    <t>23.</t>
  </si>
  <si>
    <t>Program Specialists</t>
  </si>
  <si>
    <t>Total Net Personnel Costs</t>
  </si>
  <si>
    <t>a.</t>
  </si>
  <si>
    <t>b.</t>
  </si>
  <si>
    <t>Indirect Cost Rate (from Allocation Statistics)</t>
  </si>
  <si>
    <t>c.</t>
  </si>
  <si>
    <t>Indirect Costs (a * b)</t>
  </si>
  <si>
    <t>d.</t>
  </si>
  <si>
    <t>Net Direct and Indirect Costs (a + c)</t>
  </si>
  <si>
    <t>e.</t>
  </si>
  <si>
    <t>Direct Medical Equipment Depreciation (from Worksheet C.1)</t>
  </si>
  <si>
    <t>f.</t>
  </si>
  <si>
    <t>Total Costs, Including Equipment Depreciation (d + e)</t>
  </si>
  <si>
    <t>g.</t>
  </si>
  <si>
    <t>RMTS Direct Medical Service Percentage (from Allocation Statistics)</t>
  </si>
  <si>
    <t>h.</t>
  </si>
  <si>
    <t>Application of Direct Medical Service Percentage (f * g)</t>
  </si>
  <si>
    <t>i.</t>
  </si>
  <si>
    <t>Contracted Services Costs (from Worksheet D)</t>
  </si>
  <si>
    <t>j.</t>
  </si>
  <si>
    <t>Total Costs, Including Contracted Services Costs (h + i)</t>
  </si>
  <si>
    <t>k.</t>
  </si>
  <si>
    <t xml:space="preserve">l. </t>
  </si>
  <si>
    <t>Total Computable Medi-Cal Costs (j * k)</t>
  </si>
  <si>
    <t>m.</t>
  </si>
  <si>
    <t>Total Computable Specialized Transportation Costs (from W/S E)</t>
  </si>
  <si>
    <t>n.</t>
  </si>
  <si>
    <t>o.</t>
  </si>
  <si>
    <t>p.</t>
  </si>
  <si>
    <t>q.</t>
  </si>
  <si>
    <t>r.</t>
  </si>
  <si>
    <t>s.</t>
  </si>
  <si>
    <t>t.</t>
  </si>
  <si>
    <t>u.</t>
  </si>
  <si>
    <t>v.</t>
  </si>
  <si>
    <t>Calculation of Medi-Cal Maximum Reimbursable Cost</t>
  </si>
  <si>
    <t>x.</t>
  </si>
  <si>
    <t>y.</t>
  </si>
  <si>
    <t>z.</t>
  </si>
  <si>
    <t>aa.</t>
  </si>
  <si>
    <t>ab.</t>
  </si>
  <si>
    <t>ac.</t>
  </si>
  <si>
    <t>ad.</t>
  </si>
  <si>
    <t>ae.</t>
  </si>
  <si>
    <t xml:space="preserve">Interim Medi-Cal Reimbursement through the FI </t>
  </si>
  <si>
    <t>Other Health Coverage</t>
  </si>
  <si>
    <t xml:space="preserve">Worksheet B:  Quarterly Salary and Benefits Data Report </t>
  </si>
  <si>
    <t>Row Number</t>
  </si>
  <si>
    <t>Quarter 1 Total Salaries</t>
  </si>
  <si>
    <t>Quarter 1 Total Benefits</t>
  </si>
  <si>
    <t>Quarter 1 Gross Compensation Expenditures</t>
  </si>
  <si>
    <t>Expenditures from Federal Resources or Grants</t>
  </si>
  <si>
    <t>Resource Code Account Number(s)</t>
  </si>
  <si>
    <t>Quarter 1 Net Compensation Expenditures</t>
  </si>
  <si>
    <t>Counselors/MFTs</t>
  </si>
  <si>
    <t>Occupational Therapy Assistants</t>
  </si>
  <si>
    <t xml:space="preserve">Quarter 1 Totals: </t>
  </si>
  <si>
    <t>Provider Category</t>
  </si>
  <si>
    <t>Number of TSPs</t>
  </si>
  <si>
    <t>Quarter 2 Total Salaries</t>
  </si>
  <si>
    <t>Quarter 2 Total Benefits</t>
  </si>
  <si>
    <t>Quarter 2 Gross Compensation Expenditures</t>
  </si>
  <si>
    <t>Quarter 2 Net Compensation Expenditures</t>
  </si>
  <si>
    <t xml:space="preserve">Quarter 2 Totals: </t>
  </si>
  <si>
    <t>Quarter 3 Total Salaries</t>
  </si>
  <si>
    <t>Quarter 3 Total Benefits</t>
  </si>
  <si>
    <t>Quarter 3 Gross Compensation Expenditures</t>
  </si>
  <si>
    <t>Quarter 3 Net Compensation Expenditures</t>
  </si>
  <si>
    <t xml:space="preserve">Quarter 3 Totals: </t>
  </si>
  <si>
    <t>Quarter 4 Total Salaries</t>
  </si>
  <si>
    <t>Quarter 4 Total Benefits</t>
  </si>
  <si>
    <t>Quarter 4 Gross Compensation Expenditures</t>
  </si>
  <si>
    <t>Quarter 4 Net Compensation Expenditures</t>
  </si>
  <si>
    <t xml:space="preserve">Quarter 4 Totals: </t>
  </si>
  <si>
    <t>Reg. Associate Clinical Social Workers</t>
  </si>
  <si>
    <t>Associate MFTs</t>
  </si>
  <si>
    <t>(Object Code)</t>
  </si>
  <si>
    <t xml:space="preserve">Total Gross Other Costs </t>
  </si>
  <si>
    <t>B</t>
  </si>
  <si>
    <t>C</t>
  </si>
  <si>
    <t>D</t>
  </si>
  <si>
    <t>Worksheet C: Other Costs</t>
  </si>
  <si>
    <t>Total Other Costs (Gross)</t>
  </si>
  <si>
    <t>E</t>
  </si>
  <si>
    <t>F = Sum of A-E</t>
  </si>
  <si>
    <t>G</t>
  </si>
  <si>
    <t>H</t>
  </si>
  <si>
    <t xml:space="preserve">Worksheet C.1:  Direct Medical Equipment - Depreciation  </t>
  </si>
  <si>
    <t>Asset ID (If Applicable)</t>
  </si>
  <si>
    <t>Asset Type</t>
  </si>
  <si>
    <t>Month/
Year Placed in Service</t>
  </si>
  <si>
    <t>Years of Useful Life</t>
  </si>
  <si>
    <t>Depreciable Cost</t>
  </si>
  <si>
    <t>Federal Resources or Grants</t>
  </si>
  <si>
    <t>Resource Code Account Numbers</t>
  </si>
  <si>
    <t>Annual Straight-Line Depreciation</t>
  </si>
  <si>
    <t xml:space="preserve">Was the asset retired during the cost report period?  </t>
  </si>
  <si>
    <t>Month/
Year Placed Out of Service</t>
  </si>
  <si>
    <t>Prior Period Accumulated Depreciation</t>
  </si>
  <si>
    <t>Depreciation for Reporting Period</t>
  </si>
  <si>
    <t>Equipment Depreciation Costs</t>
  </si>
  <si>
    <t>Worksheet D: Contractor Costs and Total Hours Paid</t>
  </si>
  <si>
    <t>Total Hours Paid</t>
  </si>
  <si>
    <t>Average Contract Rate Per Hour</t>
  </si>
  <si>
    <t>Contractor Costs (5800) Net of Federal Resources or Grants</t>
  </si>
  <si>
    <t>F</t>
  </si>
  <si>
    <t>Worksheet E.1: Specialized Medical Transportation Personnel Costs</t>
  </si>
  <si>
    <t>Job Category</t>
  </si>
  <si>
    <t>Total Salaries</t>
  </si>
  <si>
    <t>Total Benefits</t>
  </si>
  <si>
    <t xml:space="preserve"> Expenditures from Federal Resources or Grants</t>
  </si>
  <si>
    <t>Gross Compensation Expenditures</t>
  </si>
  <si>
    <t>Net Compensation Expenditures</t>
  </si>
  <si>
    <t>Specialized Medical Transportation Costs</t>
  </si>
  <si>
    <t>Bus Driver</t>
  </si>
  <si>
    <t>Substitute Driver</t>
  </si>
  <si>
    <t>Mechanic</t>
  </si>
  <si>
    <t>Bus Aide (General Transportation)</t>
  </si>
  <si>
    <t>Bus Aide (only Special Education Transportation)</t>
  </si>
  <si>
    <t>Bus Driver (General Transportation)</t>
  </si>
  <si>
    <t>Bus Driver (only Special Education Transportation)</t>
  </si>
  <si>
    <t>Mechanic (General Transportation)</t>
  </si>
  <si>
    <t>Mechanic (only Special Education Transportation)</t>
  </si>
  <si>
    <t>Mechanic Assistant (General Transportation)</t>
  </si>
  <si>
    <t>Mechanic Assistant (only Special Education Transportation)</t>
  </si>
  <si>
    <t>Worksheet E.2: Other Specialized Medical Transportation Costs</t>
  </si>
  <si>
    <t>Description</t>
  </si>
  <si>
    <t>Gross Costs 
(A)</t>
  </si>
  <si>
    <t>Lease/Rental</t>
  </si>
  <si>
    <t>Insurance</t>
  </si>
  <si>
    <t>Maintenance and Repairs</t>
  </si>
  <si>
    <t>Fuel and Oil</t>
  </si>
  <si>
    <t>Contract - Transportation Services (Object Code 5800)</t>
  </si>
  <si>
    <t>Contract - Transportation Equipment (Object Code 5800)</t>
  </si>
  <si>
    <t>Contract - Transportation Services (Object Code 5100)</t>
  </si>
  <si>
    <t>Contract - Transportation Equipment (Object Code 5100)</t>
  </si>
  <si>
    <t>Month/ Year Placed in Service</t>
  </si>
  <si>
    <t>Month/ Year Placed Out of Service</t>
  </si>
  <si>
    <t>Worksheet E:  Specialized Medical Transportation Summary</t>
  </si>
  <si>
    <t>Net Salaries &amp; Benefits  - Specialized Medical Transportation
(from E.1)</t>
  </si>
  <si>
    <t>Net Other Specialized Medical Transportation Costs (from E.2)</t>
  </si>
  <si>
    <t>Depreciation - Specialized Medical Transportation  (from E.3)</t>
  </si>
  <si>
    <t>Total Net Specialized Medical Transportation Service Costs</t>
  </si>
  <si>
    <t>Indirect Costs</t>
  </si>
  <si>
    <t xml:space="preserve">Net Specialized Medical Transportation  Costs plus Indirect Costs </t>
  </si>
  <si>
    <t>Application of One-Way Trip Ratio</t>
  </si>
  <si>
    <t>Medicaid Allowable Specialized Medical Transportation Costs</t>
  </si>
  <si>
    <t>Specialized Medical Transportation Services</t>
  </si>
  <si>
    <t xml:space="preserve">Total to Worksheet A: </t>
  </si>
  <si>
    <t>NPI</t>
  </si>
  <si>
    <t>Participant Last Name</t>
  </si>
  <si>
    <t>Participant First Name</t>
  </si>
  <si>
    <t>LEA Job Category/Title</t>
  </si>
  <si>
    <t>Notes/Comments</t>
  </si>
  <si>
    <t>Concatenate Last Name, First Name</t>
  </si>
  <si>
    <t>w.</t>
  </si>
  <si>
    <t xml:space="preserve">FY Totals: </t>
  </si>
  <si>
    <t>Added Practitioner Costs Without Supporting Interim Claims in FY 24-25</t>
  </si>
  <si>
    <t>FMAP for July 1, 2024 to June 30, 2025 - Title XXI Enhanced</t>
  </si>
  <si>
    <t>FMAP for July 1, 2024 to June 30, 2025 - Title XIX Enhanced</t>
  </si>
  <si>
    <t>Quarter 1: July 1 to September 30, 2024</t>
  </si>
  <si>
    <t>Quarter 2: October 1 to December 31, 2024</t>
  </si>
  <si>
    <t>Quarter 3: January 1 to March 31, 2025</t>
  </si>
  <si>
    <t>Quarter 4: April 1 to June 30, 2025</t>
  </si>
  <si>
    <t xml:space="preserve">Title XXI Enhanced FMAP (7/1/24-6/30/25) </t>
  </si>
  <si>
    <t>Title XIX Enhanced FMAP (7/1/24-6/30/25)</t>
  </si>
  <si>
    <t xml:space="preserve">Title XIX FMAP (7/1/24-6/30/25) </t>
  </si>
  <si>
    <t>Total Withhold Amount Collected in FY 24-25</t>
  </si>
  <si>
    <t>Behavioral Health Practitioners</t>
  </si>
  <si>
    <t>Physical Health Practitioners</t>
  </si>
  <si>
    <t>Direct Medical Service Percentage from FY 24-25 Time Study Results (obtained from LEA BOP website)</t>
  </si>
  <si>
    <t>Medi-Cal Enrollment Ratio (from Allocation Statistics)</t>
  </si>
  <si>
    <t>E = A+B-C-D</t>
  </si>
  <si>
    <t>Net Contract Service Costs</t>
  </si>
  <si>
    <t>Personnel Costs, Net of Federal Funds and CYBHI Payments</t>
  </si>
  <si>
    <t xml:space="preserve">    Totals:</t>
  </si>
  <si>
    <t xml:space="preserve">   Totals:</t>
  </si>
  <si>
    <t>Sub-Total - Physical Health:</t>
  </si>
  <si>
    <t>Sub-Total - Behavioral Health:</t>
  </si>
  <si>
    <t>Total Equipment Depreciation for the Reporting Period:</t>
  </si>
  <si>
    <t>Sub-Total Behavioral Health Contractors:</t>
  </si>
  <si>
    <t>Sub-Total Physical Health Contractors:</t>
  </si>
  <si>
    <t xml:space="preserve">   Total Contractor Costs:</t>
  </si>
  <si>
    <t>Total Specialized Medical Transportation Personnel Costs:</t>
  </si>
  <si>
    <t>Total:</t>
  </si>
  <si>
    <t>Total Direct Medical Equipment Depreciation for the FY (from Worksheet C.1):</t>
  </si>
  <si>
    <t xml:space="preserve">Total Depreciation - Specialized Medical Transportation: </t>
  </si>
  <si>
    <t>Total "Other Costs":</t>
  </si>
  <si>
    <t>Number of Medicaid Enrolled Students Eligible for Federal Financial Participation in the LEA (October 2024)</t>
  </si>
  <si>
    <t>Calculated Medi-Cal Enrollment Ratio</t>
  </si>
  <si>
    <t>Number of Time Study Participants (TSPs)</t>
  </si>
  <si>
    <t>Participation in the Children and Youth Behavioral Health Initiative (CYBHI) Fee Schedule Program in FY 24-25</t>
  </si>
  <si>
    <t>FMAP for October 1, 2024 to June 30, 2025 - Title XIX (COVID-19 Counseling - CR Modifier Only)</t>
  </si>
  <si>
    <t xml:space="preserve">Total Number of Students Enrolled in the LEA (October 2, 2024) </t>
  </si>
  <si>
    <t>Worksheet F.1: Quarter 1 Time Survey Participant (TSP) List - Pool 1  (July 1, 2024 - September 30, 2024)</t>
  </si>
  <si>
    <t>Worksheet F.2: Quarter 2 Time Survey Participant (TSP) List - Pool 1  (October 1, 2024 - December 31, 2024)</t>
  </si>
  <si>
    <t>Worksheet F.3: Quarter 3 Time Survey Participant (TSP) List - Pool 1  (January 1, 2025 - March 31, 2025)</t>
  </si>
  <si>
    <t>Worksheet F.4: Quarter 4 Time Survey Participant (TSP) List - Pool 1  (April 1, 2025 - June 30, 2025)</t>
  </si>
  <si>
    <t>Did your LEA receive payments through the CYBHI Fee Schedule for services provided in FY 24-25?</t>
  </si>
  <si>
    <t>Fiscal Year (FY) 2024-25</t>
  </si>
  <si>
    <t xml:space="preserve">LEA represents that its expenditures under the LEA Medi-Cal Billing Option Program represent allowable expenditures eligible for </t>
  </si>
  <si>
    <t xml:space="preserve">  Subpart B of Part 433 of Title 42 of the Code of Federal Regulations.</t>
  </si>
  <si>
    <t xml:space="preserve"> Federal Financial Participation (FFP) pursuant to the requirements of Section 1903(w) of the Social Security Act and</t>
  </si>
  <si>
    <t>include all fiscal records required for Medi-Cal audits.</t>
  </si>
  <si>
    <t xml:space="preserve">LEA will maintain documentation supporting the expenditures claimed on the accompanying claim form. This documentation must </t>
  </si>
  <si>
    <t xml:space="preserve">LEA certifies that all expenditures reported within the Medi-Cal Cost and Reimbursement Comparison Schedule are in compliance </t>
  </si>
  <si>
    <t>with the Office of Management and Budget (OMB) Super-Circular (2 CFR 200). To the extent that reporting is not governed</t>
  </si>
  <si>
    <t>by OMB Super-Circular, LEA certifies that Generally Accepted Accounting Principles have been applied.</t>
  </si>
  <si>
    <t>Financial Participation (FFP) funds under Medi-Cal or any other program.</t>
  </si>
  <si>
    <t xml:space="preserve">LEA’s expenditures claimed have not previously been, nor will they be, claimed at any other time as claims to receive Federal </t>
  </si>
  <si>
    <t>LEA acknowledges that the information is to be used by the Department of Health Care Services (DHCS) for filing of a claim with</t>
  </si>
  <si>
    <t>the federal government for federal funds and understands that misrepresentation of information constitutes violation of</t>
  </si>
  <si>
    <t>federal and state law.</t>
  </si>
  <si>
    <t>Medicare and Medicaid Services.</t>
  </si>
  <si>
    <t xml:space="preserve">LEA acknowledges that all records of funds expended are subject to review and audit by DHCS and the Federal Centers for </t>
  </si>
  <si>
    <t>adequately supported for purposes of FFP.</t>
  </si>
  <si>
    <t xml:space="preserve">LEA understands that DHCS must deny payment of any claim if it is determined that the certification and/or claim form is not </t>
  </si>
  <si>
    <t>As a public administrator, a public officer or other public individual duly authorized as having authority to sign on  behalf of the LEA,</t>
  </si>
  <si>
    <t>I am authorized or designated to make this Certification, and declare that this Certification and claim form documents attached</t>
  </si>
  <si>
    <t xml:space="preserve">hereto are true and correct.  I understand that the filing of a false or fraudulent claim or making of false statements in support </t>
  </si>
  <si>
    <t xml:space="preserve">of a claim may violate the Federal False Claims Act or other applicable statute and federal law, and may be punishable thereunder.  </t>
  </si>
  <si>
    <t>Costs Paid with Federal Resources or Grants</t>
  </si>
  <si>
    <t>Billing Submitted (Yes/No)</t>
  </si>
  <si>
    <t>FY 24-25 Total Salaries</t>
  </si>
  <si>
    <t>FY 24-25 Total Benefits</t>
  </si>
  <si>
    <t>FY 24-25 Gross Compensation Expenditures</t>
  </si>
  <si>
    <t>FY 24-25 Net Compensation Expenditures</t>
  </si>
  <si>
    <t>Worksheet B.2:  State Fiscal Year Funding Summary for Employed Practitioners (No Input Required)</t>
  </si>
  <si>
    <t>Compensation Expenditures (Net of Federal Funds)
(W/S B, FY Totals)</t>
  </si>
  <si>
    <t>Salaries and Benefits Eligible for Federal Funding</t>
  </si>
  <si>
    <t>E = A+B-C-D (reset to 0 if negative)</t>
  </si>
  <si>
    <t xml:space="preserve">Fiscal Year Totals: </t>
  </si>
  <si>
    <t>Fiscal Year Totals</t>
  </si>
  <si>
    <t>CYBHI Fee Schedule Program Payments</t>
  </si>
  <si>
    <t xml:space="preserve">FY 24-25 Federal Medicaid Assistance Percentages (FMAPs) </t>
  </si>
  <si>
    <t>FMAP for July 1, 2024 to June 30, 2025 - Title XIX</t>
  </si>
  <si>
    <t>FMAP for July 1 to September 30, 2024 - Title XIX (COVID-19 Counseling - CR Modifier Only)</t>
  </si>
  <si>
    <t>Net Personnel Costs (from Worksheet B.2)</t>
  </si>
  <si>
    <t>1. Allocation Statistics:</t>
  </si>
  <si>
    <t xml:space="preserve">2. Medi-Cal Enrollment Ratio: </t>
  </si>
  <si>
    <t xml:space="preserve">3. Medi-Cal One Way Trip Ratio: </t>
  </si>
  <si>
    <t>Compensation Expenditures (Net of Federal Funds and CYBHI Payments)</t>
  </si>
  <si>
    <t>Expenditures from Federal Resources or Grants (W/S C)</t>
  </si>
  <si>
    <t>Expenditures from Federal Resources or Grants (W/S B)</t>
  </si>
  <si>
    <t>CYBHI Fee Schedule Program Payments 
(W/S B.1)</t>
  </si>
  <si>
    <t>Total Gross Salaries 
(W/S B)</t>
  </si>
  <si>
    <t>Total Gross Benefits
(W/S B)</t>
  </si>
  <si>
    <t>Expenditures from Federal Resources or Grants 
(B)</t>
  </si>
  <si>
    <t>Net Other Specialized Medical Transportation Costs Net of Federal Resources or Grants 
(C) = (A)-(B)</t>
  </si>
  <si>
    <t>H = E+F-G  (reset to 0 if negative)</t>
  </si>
  <si>
    <t>Title XIX COVID Counseling FMAP (7/1/24-9/30/24)</t>
  </si>
  <si>
    <t>Title XIX COVID Counseling FMAP (10/1/24-6/30/25)</t>
  </si>
  <si>
    <t>Medi-Cal Allowable Costs (l + m - n)</t>
  </si>
  <si>
    <t>Title XIX - 7/1/24-6/30/25 (o * p * % of claims)</t>
  </si>
  <si>
    <t>Title XIX Enhanced - 7/1/24-6/30/25 (o * q * % of claims)</t>
  </si>
  <si>
    <t>Title XIX COVID Counseling - 7/1/24-9/30/24 (o * s * % of claims)</t>
  </si>
  <si>
    <t>Title XIX COVID Counseling - 10/1/24-6/30/25 (o * t * % of claims)</t>
  </si>
  <si>
    <t>Total Medi-Cal Maximum Reimbursable Cost (sum of u through y)</t>
  </si>
  <si>
    <t>Title XXI Enhanced - 7/1/24-6/30/25 (o * r * % of claims)</t>
  </si>
  <si>
    <t>Total Authorized Withhold Amount (2% of z)</t>
  </si>
  <si>
    <t>Withhold Adjustment to be Collected/(Refunded) to LEA (ac - ad)</t>
  </si>
  <si>
    <t xml:space="preserve">LEA BOP Approved Job Classification (see CRCS instructions for approved classifications) </t>
  </si>
  <si>
    <t xml:space="preserve">LEA BOP Approved Job Classification (see Worksheet A - see CRCS instructions for approved classifications) </t>
  </si>
  <si>
    <t>Worksheet B.1:  Total CYBHI Fee Schedule Program Payments for FY 24-25 (Employed Practitioners)</t>
  </si>
  <si>
    <t>Overpayment/(Underpayment) (aa-z)</t>
  </si>
  <si>
    <t>Press TAB to move to input areas. Press UP or DOWN ARROW in column A to read through the document.</t>
  </si>
  <si>
    <t xml:space="preserve">Press TAB to move to input areas. Press UP or DOWN ARROW in column A to read through the document.
</t>
  </si>
  <si>
    <r>
      <t xml:space="preserve">Materials, Supplies and Reference Materials Expenditures                    </t>
    </r>
    <r>
      <rPr>
        <b/>
        <i/>
        <sz val="12"/>
        <color theme="0"/>
        <rFont val="Segoe UI"/>
        <family val="2"/>
      </rPr>
      <t>(4200-4300)</t>
    </r>
    <r>
      <rPr>
        <b/>
        <sz val="12"/>
        <color theme="0"/>
        <rFont val="Segoe UI"/>
        <family val="2"/>
      </rPr>
      <t xml:space="preserve"> </t>
    </r>
  </si>
  <si>
    <r>
      <t xml:space="preserve">Non-capitalized Equipment Expenditures    </t>
    </r>
    <r>
      <rPr>
        <b/>
        <i/>
        <sz val="12"/>
        <color theme="0"/>
        <rFont val="Segoe UI"/>
        <family val="2"/>
      </rPr>
      <t>(4400)</t>
    </r>
  </si>
  <si>
    <r>
      <t xml:space="preserve">Travel and Conference Expenditures    </t>
    </r>
    <r>
      <rPr>
        <b/>
        <i/>
        <sz val="12"/>
        <color theme="0"/>
        <rFont val="Segoe UI"/>
        <family val="2"/>
      </rPr>
      <t>(5200)</t>
    </r>
  </si>
  <si>
    <r>
      <t xml:space="preserve">Dues and Membership Expenditures    </t>
    </r>
    <r>
      <rPr>
        <b/>
        <i/>
        <sz val="12"/>
        <color theme="0"/>
        <rFont val="Segoe UI"/>
        <family val="2"/>
      </rPr>
      <t>(5300)</t>
    </r>
  </si>
  <si>
    <r>
      <t xml:space="preserve">Communications Expenditures   </t>
    </r>
    <r>
      <rPr>
        <b/>
        <i/>
        <sz val="12"/>
        <color theme="0"/>
        <rFont val="Segoe UI"/>
        <family val="2"/>
      </rPr>
      <t>(5900)</t>
    </r>
  </si>
  <si>
    <r>
      <t>Contractor Costs 
(</t>
    </r>
    <r>
      <rPr>
        <b/>
        <i/>
        <sz val="12"/>
        <color theme="0"/>
        <rFont val="Segoe UI"/>
        <family val="2"/>
      </rPr>
      <t>5800</t>
    </r>
    <r>
      <rPr>
        <b/>
        <sz val="12"/>
        <color theme="0"/>
        <rFont val="Segoe UI"/>
        <family val="2"/>
      </rPr>
      <t>)</t>
    </r>
  </si>
  <si>
    <r>
      <t>Contractor Costs 
(</t>
    </r>
    <r>
      <rPr>
        <b/>
        <i/>
        <sz val="12"/>
        <color theme="0"/>
        <rFont val="Segoe UI"/>
        <family val="2"/>
      </rPr>
      <t>5100</t>
    </r>
    <r>
      <rPr>
        <b/>
        <sz val="12"/>
        <color theme="0"/>
        <rFont val="Segoe UI"/>
        <family val="2"/>
      </rPr>
      <t>)</t>
    </r>
  </si>
  <si>
    <r>
      <t xml:space="preserve">Worksheet E.3: Specialized Medical Transportation Equipment - Depreciation </t>
    </r>
    <r>
      <rPr>
        <b/>
        <i/>
        <sz val="12"/>
        <rFont val="Segoe UI"/>
        <family val="2"/>
      </rPr>
      <t>(applicable only to equipment purchased for greater than $5,000)</t>
    </r>
  </si>
  <si>
    <r>
      <t>Sub-Total Behavioral Health Practitioner Costs</t>
    </r>
    <r>
      <rPr>
        <sz val="12"/>
        <rFont val="Segoe UI"/>
        <family val="2"/>
      </rPr>
      <t xml:space="preserve"> (sum of 1 through 5)</t>
    </r>
  </si>
  <si>
    <r>
      <t>Sub-Total Physical Health Practitioner Costs</t>
    </r>
    <r>
      <rPr>
        <sz val="12"/>
        <rFont val="Segoe UI"/>
        <family val="2"/>
      </rPr>
      <t xml:space="preserve"> (sum of 6 through 23)</t>
    </r>
  </si>
  <si>
    <r>
      <t xml:space="preserve">Total Net Personnel Costs </t>
    </r>
    <r>
      <rPr>
        <sz val="12"/>
        <rFont val="Segoe UI"/>
        <family val="2"/>
      </rPr>
      <t>(sum of 1 through 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</si>
</sst>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lt;=9999999]###\-####;\(###\)\ ###\-####"/>
    <numFmt numFmtId="167" formatCode="&quot;$&quot;#,##0.00"/>
    <numFmt numFmtId="168" formatCode="[$-409]mmm\-yy;@"/>
  </numFmts>
  <fonts count="57" x14ac:knownFonts="1">
    <font>
      <sz val="10"/>
      <name val="times new roman"/>
    </font>
    <font>
      <sz val="12"/>
      <color theme="1"/>
      <name val="Segoe UI"/>
      <family val="2"/>
    </font>
    <font>
      <sz val="12"/>
      <color theme="1"/>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u/>
      <sz val="10"/>
      <color indexed="12"/>
      <name val="Times New Roman"/>
      <family val="1"/>
    </font>
    <font>
      <sz val="10"/>
      <name val="times new roman"/>
      <family val="1"/>
    </font>
    <font>
      <sz val="10"/>
      <name val="times new roman"/>
      <family val="1"/>
    </font>
    <font>
      <sz val="10"/>
      <name val="times new roman"/>
      <family val="1"/>
    </font>
    <font>
      <sz val="10"/>
      <name val="Arial"/>
      <family val="2"/>
    </font>
    <font>
      <sz val="8"/>
      <name val="Arial"/>
      <family val="2"/>
    </font>
    <font>
      <b/>
      <sz val="11"/>
      <name val="Arial"/>
      <family val="2"/>
    </font>
    <font>
      <b/>
      <sz val="10"/>
      <name val="Arial"/>
      <family val="2"/>
    </font>
    <font>
      <sz val="10"/>
      <color theme="1"/>
      <name val="Arial"/>
      <family val="2"/>
    </font>
    <font>
      <sz val="10"/>
      <name val="Times New Roman"/>
      <family val="1"/>
    </font>
    <font>
      <sz val="11"/>
      <color indexed="8"/>
      <name val="Calibri"/>
      <family val="2"/>
    </font>
    <font>
      <sz val="11"/>
      <color theme="1"/>
      <name val="Arial"/>
      <family val="2"/>
    </font>
    <font>
      <sz val="14"/>
      <color theme="1"/>
      <name val="Arial"/>
      <family val="2"/>
    </font>
    <font>
      <b/>
      <sz val="10"/>
      <color theme="1"/>
      <name val="Arial"/>
      <family val="2"/>
    </font>
    <font>
      <b/>
      <sz val="12"/>
      <name val="Arial"/>
      <family val="2"/>
    </font>
    <font>
      <sz val="12"/>
      <name val="Arial"/>
      <family val="2"/>
    </font>
    <font>
      <sz val="12"/>
      <color theme="1"/>
      <name val="Arial"/>
      <family val="2"/>
    </font>
    <font>
      <b/>
      <i/>
      <sz val="10"/>
      <name val="Arial"/>
      <family val="2"/>
    </font>
    <font>
      <sz val="12"/>
      <color theme="0"/>
      <name val="Segoe UI"/>
      <family val="2"/>
    </font>
    <font>
      <sz val="12"/>
      <name val="Segoe UI"/>
      <family val="2"/>
    </font>
    <font>
      <b/>
      <sz val="12"/>
      <name val="Segoe UI"/>
      <family val="2"/>
    </font>
    <font>
      <sz val="10"/>
      <name val="Segoe UI"/>
      <family val="2"/>
    </font>
    <font>
      <b/>
      <sz val="11"/>
      <name val="Segoe UI"/>
      <family val="2"/>
    </font>
    <font>
      <sz val="8"/>
      <name val="Times New Roman"/>
      <family val="1"/>
    </font>
    <font>
      <b/>
      <sz val="12"/>
      <color theme="1"/>
      <name val="Arial"/>
      <family val="2"/>
    </font>
    <font>
      <b/>
      <sz val="11"/>
      <color theme="1"/>
      <name val="Arial"/>
      <family val="2"/>
    </font>
    <font>
      <b/>
      <sz val="12"/>
      <color theme="0"/>
      <name val="Segoe UI"/>
      <family val="2"/>
    </font>
    <font>
      <b/>
      <sz val="12"/>
      <color theme="1"/>
      <name val="Segoe UI"/>
      <family val="2"/>
    </font>
    <font>
      <u/>
      <sz val="12"/>
      <color indexed="12"/>
      <name val="Segoe UI"/>
      <family val="2"/>
    </font>
    <font>
      <sz val="12"/>
      <color rgb="FF242424"/>
      <name val="Segoe UI"/>
      <family val="2"/>
    </font>
    <font>
      <b/>
      <i/>
      <sz val="12"/>
      <name val="Segoe UI"/>
      <family val="2"/>
    </font>
    <font>
      <sz val="12"/>
      <color theme="7"/>
      <name val="Segoe UI"/>
      <family val="2"/>
    </font>
    <font>
      <sz val="12"/>
      <color rgb="FFC00000"/>
      <name val="Segoe UI"/>
      <family val="2"/>
    </font>
    <font>
      <sz val="12"/>
      <color theme="0" tint="-4.9989318521683403E-2"/>
      <name val="Segoe UI"/>
      <family val="2"/>
    </font>
    <font>
      <b/>
      <sz val="12"/>
      <color indexed="9"/>
      <name val="Segoe UI"/>
      <family val="2"/>
    </font>
    <font>
      <b/>
      <sz val="12"/>
      <color indexed="8"/>
      <name val="Segoe UI"/>
      <family val="2"/>
    </font>
    <font>
      <i/>
      <sz val="12"/>
      <color theme="0"/>
      <name val="Segoe UI"/>
      <family val="2"/>
    </font>
    <font>
      <i/>
      <sz val="12"/>
      <name val="Segoe UI"/>
      <family val="2"/>
    </font>
    <font>
      <i/>
      <sz val="12"/>
      <color rgb="FFC00000"/>
      <name val="Segoe UI"/>
      <family val="2"/>
    </font>
    <font>
      <b/>
      <i/>
      <sz val="12"/>
      <color theme="0"/>
      <name val="Segoe UI"/>
      <family val="2"/>
    </font>
    <font>
      <sz val="12"/>
      <color indexed="9"/>
      <name val="Segoe UI"/>
      <family val="2"/>
    </font>
    <font>
      <sz val="12"/>
      <color indexed="8"/>
      <name val="Segoe UI"/>
      <family val="2"/>
    </font>
    <font>
      <sz val="12"/>
      <color theme="0" tint="-0.249977111117893"/>
      <name val="Segoe UI"/>
      <family val="2"/>
    </font>
    <font>
      <sz val="12"/>
      <color rgb="FFFF0000"/>
      <name val="Segoe UI"/>
      <family val="2"/>
    </font>
    <font>
      <b/>
      <i/>
      <u/>
      <sz val="12"/>
      <name val="Segoe UI"/>
      <family val="2"/>
    </font>
  </fonts>
  <fills count="12">
    <fill>
      <patternFill patternType="none"/>
    </fill>
    <fill>
      <patternFill patternType="gray125"/>
    </fill>
    <fill>
      <patternFill patternType="solid">
        <fgColor theme="0"/>
        <bgColor indexed="64"/>
      </patternFill>
    </fill>
    <fill>
      <patternFill patternType="solid">
        <fgColor indexed="63"/>
        <bgColor indexed="64"/>
      </patternFill>
    </fill>
    <fill>
      <patternFill patternType="solid">
        <fgColor indexed="9"/>
        <bgColor indexed="64"/>
      </patternFill>
    </fill>
    <fill>
      <patternFill patternType="solid">
        <fgColor theme="0" tint="-0.249977111117893"/>
        <bgColor indexed="64"/>
      </patternFill>
    </fill>
    <fill>
      <patternFill patternType="solid">
        <fgColor theme="1"/>
        <bgColor indexed="64"/>
      </patternFill>
    </fill>
    <fill>
      <patternFill patternType="solid">
        <fgColor rgb="FFAAAAAA"/>
        <bgColor indexed="64"/>
      </patternFill>
    </fill>
    <fill>
      <patternFill patternType="solid">
        <fgColor rgb="FF17315A"/>
        <bgColor indexed="64"/>
      </patternFill>
    </fill>
    <fill>
      <patternFill patternType="solid">
        <fgColor rgb="FF2D6E8D"/>
        <bgColor indexed="64"/>
      </patternFill>
    </fill>
    <fill>
      <patternFill patternType="solid">
        <fgColor rgb="FFFFFF00"/>
        <bgColor indexed="64"/>
      </patternFill>
    </fill>
    <fill>
      <patternFill patternType="solid">
        <fgColor theme="0" tint="-0.34998626667073579"/>
        <bgColor indexed="64"/>
      </patternFill>
    </fill>
  </fills>
  <borders count="10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3"/>
      </left>
      <right style="thin">
        <color indexed="63"/>
      </right>
      <top/>
      <bottom style="thin">
        <color indexed="63"/>
      </bottom>
      <diagonal/>
    </border>
    <border>
      <left style="thin">
        <color indexed="63"/>
      </left>
      <right style="medium">
        <color indexed="64"/>
      </right>
      <top/>
      <bottom style="thin">
        <color indexed="63"/>
      </bottom>
      <diagonal/>
    </border>
    <border>
      <left style="medium">
        <color indexed="64"/>
      </left>
      <right style="thin">
        <color indexed="64"/>
      </right>
      <top/>
      <bottom style="medium">
        <color indexed="64"/>
      </bottom>
      <diagonal/>
    </border>
    <border>
      <left style="thin">
        <color indexed="9"/>
      </left>
      <right style="thin">
        <color indexed="9"/>
      </right>
      <top/>
      <bottom style="thin">
        <color indexed="9"/>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theme="0"/>
      </left>
      <right style="thin">
        <color theme="0"/>
      </right>
      <top style="thin">
        <color theme="0"/>
      </top>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3"/>
      </left>
      <right/>
      <top/>
      <bottom style="thin">
        <color indexed="63"/>
      </bottom>
      <diagonal/>
    </border>
    <border>
      <left style="thin">
        <color indexed="63"/>
      </left>
      <right style="thin">
        <color indexed="64"/>
      </right>
      <top style="medium">
        <color indexed="64"/>
      </top>
      <bottom style="thin">
        <color indexed="64"/>
      </bottom>
      <diagonal/>
    </border>
    <border>
      <left style="thin">
        <color indexed="9"/>
      </left>
      <right style="thin">
        <color indexed="9"/>
      </right>
      <top/>
      <bottom style="medium">
        <color indexed="64"/>
      </bottom>
      <diagonal/>
    </border>
    <border>
      <left/>
      <right/>
      <top style="thin">
        <color indexed="64"/>
      </top>
      <bottom style="double">
        <color indexed="64"/>
      </bottom>
      <diagonal/>
    </border>
    <border>
      <left style="medium">
        <color indexed="64"/>
      </left>
      <right style="thin">
        <color indexed="9"/>
      </right>
      <top/>
      <bottom style="medium">
        <color indexed="64"/>
      </bottom>
      <diagonal/>
    </border>
    <border>
      <left/>
      <right style="medium">
        <color indexed="64"/>
      </right>
      <top/>
      <bottom style="medium">
        <color indexed="64"/>
      </bottom>
      <diagonal/>
    </border>
    <border>
      <left style="thin">
        <color indexed="55"/>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3"/>
      </left>
      <right style="thin">
        <color indexed="63"/>
      </right>
      <top/>
      <bottom/>
      <diagonal/>
    </border>
    <border>
      <left style="thin">
        <color indexed="63"/>
      </left>
      <right style="medium">
        <color indexed="64"/>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3"/>
      </right>
      <top/>
      <bottom style="thin">
        <color indexed="63"/>
      </bottom>
      <diagonal/>
    </border>
    <border>
      <left/>
      <right/>
      <top/>
      <bottom style="medium">
        <color indexed="64"/>
      </bottom>
      <diagonal/>
    </border>
    <border>
      <left style="medium">
        <color indexed="64"/>
      </left>
      <right/>
      <top/>
      <bottom style="thin">
        <color indexed="64"/>
      </bottom>
      <diagonal/>
    </border>
    <border>
      <left style="thin">
        <color indexed="63"/>
      </left>
      <right style="thin">
        <color indexed="64"/>
      </right>
      <top style="thin">
        <color indexed="63"/>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4"/>
      </bottom>
      <diagonal/>
    </border>
    <border>
      <left style="thin">
        <color indexed="63"/>
      </left>
      <right style="thin">
        <color indexed="64"/>
      </right>
      <top/>
      <bottom/>
      <diagonal/>
    </border>
    <border>
      <left/>
      <right/>
      <top style="medium">
        <color indexed="64"/>
      </top>
      <bottom style="thin">
        <color indexed="64"/>
      </bottom>
      <diagonal/>
    </border>
    <border>
      <left style="thin">
        <color indexed="63"/>
      </left>
      <right/>
      <top/>
      <bottom/>
      <diagonal/>
    </border>
    <border>
      <left/>
      <right/>
      <top style="medium">
        <color auto="1"/>
      </top>
      <bottom/>
      <diagonal/>
    </border>
    <border>
      <left style="thin">
        <color indexed="64"/>
      </left>
      <right style="thin">
        <color indexed="64"/>
      </right>
      <top style="thin">
        <color indexed="63"/>
      </top>
      <bottom/>
      <diagonal/>
    </border>
    <border>
      <left/>
      <right style="thin">
        <color indexed="63"/>
      </right>
      <top/>
      <bottom/>
      <diagonal/>
    </border>
    <border>
      <left style="thin">
        <color indexed="63"/>
      </left>
      <right style="thin">
        <color indexed="64"/>
      </right>
      <top style="thin">
        <color indexed="63"/>
      </top>
      <bottom/>
      <diagonal/>
    </border>
    <border>
      <left style="thin">
        <color indexed="64"/>
      </left>
      <right/>
      <top/>
      <bottom/>
      <diagonal/>
    </border>
    <border>
      <left style="thin">
        <color indexed="63"/>
      </left>
      <right style="thin">
        <color indexed="63"/>
      </right>
      <top style="medium">
        <color indexed="64"/>
      </top>
      <bottom style="medium">
        <color indexed="64"/>
      </bottom>
      <diagonal/>
    </border>
    <border>
      <left style="thin">
        <color indexed="63"/>
      </left>
      <right style="thin">
        <color indexed="64"/>
      </right>
      <top style="medium">
        <color indexed="64"/>
      </top>
      <bottom/>
      <diagonal/>
    </border>
    <border>
      <left style="thin">
        <color indexed="64"/>
      </left>
      <right/>
      <top style="thin">
        <color indexed="64"/>
      </top>
      <bottom/>
      <diagonal/>
    </border>
    <border>
      <left/>
      <right style="thin">
        <color indexed="63"/>
      </right>
      <top style="medium">
        <color indexed="64"/>
      </top>
      <bottom style="medium">
        <color indexed="64"/>
      </bottom>
      <diagonal/>
    </border>
    <border>
      <left/>
      <right style="thin">
        <color indexed="64"/>
      </right>
      <top style="medium">
        <color indexed="64"/>
      </top>
      <bottom style="medium">
        <color indexed="64"/>
      </bottom>
      <diagonal/>
    </border>
    <border>
      <left/>
      <right/>
      <top style="double">
        <color indexed="64"/>
      </top>
      <bottom/>
      <diagonal/>
    </border>
    <border>
      <left/>
      <right/>
      <top style="double">
        <color auto="1"/>
      </top>
      <bottom style="thin">
        <color indexed="64"/>
      </bottom>
      <diagonal/>
    </border>
    <border>
      <left style="thin">
        <color auto="1"/>
      </left>
      <right style="thin">
        <color auto="1"/>
      </right>
      <top style="thin">
        <color auto="1"/>
      </top>
      <bottom/>
      <diagonal/>
    </border>
    <border>
      <left style="thin">
        <color indexed="9"/>
      </left>
      <right style="thin">
        <color indexed="9"/>
      </right>
      <top style="medium">
        <color auto="1"/>
      </top>
      <bottom style="thin">
        <color indexed="9"/>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3"/>
      </left>
      <right style="thin">
        <color indexed="63"/>
      </right>
      <top style="medium">
        <color indexed="64"/>
      </top>
      <bottom/>
      <diagonal/>
    </border>
    <border>
      <left style="thin">
        <color indexed="63"/>
      </left>
      <right/>
      <top style="medium">
        <color indexed="64"/>
      </top>
      <bottom/>
      <diagonal/>
    </border>
    <border>
      <left/>
      <right/>
      <top/>
      <bottom style="double">
        <color indexed="64"/>
      </bottom>
      <diagonal/>
    </border>
    <border>
      <left style="thin">
        <color indexed="9"/>
      </left>
      <right style="thin">
        <color indexed="9"/>
      </right>
      <top style="medium">
        <color auto="1"/>
      </top>
      <bottom/>
      <diagonal/>
    </border>
    <border>
      <left style="thin">
        <color indexed="64"/>
      </left>
      <right/>
      <top style="medium">
        <color indexed="64"/>
      </top>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9"/>
      </left>
      <right/>
      <top style="medium">
        <color indexed="64"/>
      </top>
      <bottom/>
      <diagonal/>
    </border>
    <border>
      <left/>
      <right style="thin">
        <color auto="1"/>
      </right>
      <top/>
      <bottom/>
      <diagonal/>
    </border>
    <border>
      <left/>
      <right style="thin">
        <color indexed="64"/>
      </right>
      <top style="thin">
        <color indexed="64"/>
      </top>
      <bottom style="thin">
        <color indexed="64"/>
      </bottom>
      <diagonal/>
    </border>
    <border>
      <left style="thin">
        <color indexed="9"/>
      </left>
      <right/>
      <top/>
      <bottom style="thin">
        <color indexed="9"/>
      </bottom>
      <diagonal/>
    </border>
    <border>
      <left style="thin">
        <color indexed="9"/>
      </left>
      <right/>
      <top style="thin">
        <color indexed="9"/>
      </top>
      <bottom style="thin">
        <color indexed="9"/>
      </bottom>
      <diagonal/>
    </border>
    <border>
      <left/>
      <right style="thin">
        <color indexed="9"/>
      </right>
      <top style="medium">
        <color auto="1"/>
      </top>
      <bottom/>
      <diagonal/>
    </border>
    <border>
      <left/>
      <right style="thin">
        <color indexed="9"/>
      </right>
      <top/>
      <bottom/>
      <diagonal/>
    </border>
    <border>
      <left style="thin">
        <color indexed="64"/>
      </left>
      <right style="thin">
        <color indexed="63"/>
      </right>
      <top/>
      <bottom style="medium">
        <color indexed="64"/>
      </bottom>
      <diagonal/>
    </border>
    <border>
      <left style="thin">
        <color indexed="63"/>
      </left>
      <right style="thin">
        <color indexed="63"/>
      </right>
      <top style="thin">
        <color indexed="63"/>
      </top>
      <bottom style="medium">
        <color indexed="64"/>
      </bottom>
      <diagonal/>
    </border>
    <border>
      <left style="thin">
        <color indexed="63"/>
      </left>
      <right style="thin">
        <color indexed="63"/>
      </right>
      <top/>
      <bottom style="medium">
        <color indexed="64"/>
      </bottom>
      <diagonal/>
    </border>
    <border>
      <left/>
      <right/>
      <top style="double">
        <color auto="1"/>
      </top>
      <bottom style="medium">
        <color indexed="64"/>
      </bottom>
      <diagonal/>
    </border>
    <border>
      <left/>
      <right/>
      <top style="medium">
        <color indexed="64"/>
      </top>
      <bottom style="double">
        <color indexed="64"/>
      </bottom>
      <diagonal/>
    </border>
    <border>
      <left/>
      <right style="thin">
        <color indexed="63"/>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3"/>
      </right>
      <top style="thin">
        <color auto="1"/>
      </top>
      <bottom style="medium">
        <color indexed="64"/>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55"/>
      </top>
      <bottom/>
      <diagonal/>
    </border>
    <border>
      <left style="thin">
        <color auto="1"/>
      </left>
      <right style="medium">
        <color indexed="64"/>
      </right>
      <top style="thin">
        <color auto="1"/>
      </top>
      <bottom style="thin">
        <color indexed="64"/>
      </bottom>
      <diagonal/>
    </border>
    <border>
      <left style="thin">
        <color auto="1"/>
      </left>
      <right style="thin">
        <color auto="1"/>
      </right>
      <top style="thin">
        <color auto="1"/>
      </top>
      <bottom style="thin">
        <color auto="1"/>
      </bottom>
      <diagonal/>
    </border>
    <border>
      <left/>
      <right/>
      <top style="thin">
        <color auto="1"/>
      </top>
      <bottom style="medium">
        <color indexed="64"/>
      </bottom>
      <diagonal/>
    </border>
  </borders>
  <cellStyleXfs count="36">
    <xf numFmtId="0" fontId="0" fillId="0" borderId="0"/>
    <xf numFmtId="43" fontId="11"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4" fontId="11"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xf numFmtId="0" fontId="13" fillId="0" borderId="0"/>
    <xf numFmtId="9" fontId="21" fillId="0" borderId="0" applyFont="0" applyFill="0" applyBorder="0" applyAlignment="0" applyProtection="0"/>
    <xf numFmtId="0" fontId="10" fillId="0" borderId="0"/>
    <xf numFmtId="44" fontId="22" fillId="0" borderId="0" applyFont="0" applyFill="0" applyBorder="0" applyAlignment="0" applyProtection="0"/>
    <xf numFmtId="0" fontId="11" fillId="0" borderId="0"/>
    <xf numFmtId="0" fontId="9"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8" fillId="0" borderId="0"/>
    <xf numFmtId="0" fontId="8" fillId="0" borderId="0"/>
    <xf numFmtId="9" fontId="11"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3" fillId="0" borderId="0"/>
  </cellStyleXfs>
  <cellXfs count="516">
    <xf numFmtId="0" fontId="0" fillId="0" borderId="0" xfId="0"/>
    <xf numFmtId="0" fontId="16" fillId="0" borderId="0" xfId="0" applyFont="1"/>
    <xf numFmtId="0" fontId="18" fillId="0" borderId="0" xfId="0" applyFont="1"/>
    <xf numFmtId="43" fontId="16" fillId="0" borderId="0" xfId="0" applyNumberFormat="1" applyFont="1" applyAlignment="1">
      <alignment horizontal="right"/>
    </xf>
    <xf numFmtId="43" fontId="16" fillId="0" borderId="0" xfId="0" applyNumberFormat="1" applyFont="1"/>
    <xf numFmtId="166" fontId="16" fillId="0" borderId="0" xfId="0" applyNumberFormat="1" applyFont="1" applyAlignment="1">
      <alignment horizontal="center"/>
    </xf>
    <xf numFmtId="0" fontId="18" fillId="0" borderId="0" xfId="0" applyFont="1" applyAlignment="1">
      <alignment horizontal="center"/>
    </xf>
    <xf numFmtId="0" fontId="23" fillId="0" borderId="0" xfId="13" applyFont="1"/>
    <xf numFmtId="0" fontId="16" fillId="0" borderId="0" xfId="0" applyFont="1" applyAlignment="1">
      <alignment horizontal="center"/>
    </xf>
    <xf numFmtId="0" fontId="23" fillId="0" borderId="0" xfId="13" applyFont="1" applyAlignment="1">
      <alignment wrapText="1"/>
    </xf>
    <xf numFmtId="0" fontId="20" fillId="0" borderId="0" xfId="13" applyFont="1"/>
    <xf numFmtId="0" fontId="17" fillId="0" borderId="0" xfId="15" applyFont="1"/>
    <xf numFmtId="0" fontId="16" fillId="0" borderId="0" xfId="15" applyFont="1"/>
    <xf numFmtId="49" fontId="16" fillId="0" borderId="0" xfId="15" applyNumberFormat="1" applyFont="1"/>
    <xf numFmtId="41" fontId="16" fillId="0" borderId="0" xfId="15" applyNumberFormat="1" applyFont="1"/>
    <xf numFmtId="0" fontId="19" fillId="0" borderId="0" xfId="15" applyFont="1" applyAlignment="1">
      <alignment horizontal="left" wrapText="1"/>
    </xf>
    <xf numFmtId="43" fontId="16" fillId="0" borderId="0" xfId="15" applyNumberFormat="1" applyFont="1"/>
    <xf numFmtId="0" fontId="18" fillId="0" borderId="0" xfId="15" applyFont="1" applyAlignment="1">
      <alignment horizontal="left" vertical="top" wrapText="1"/>
    </xf>
    <xf numFmtId="0" fontId="23" fillId="0" borderId="0" xfId="16" applyFont="1"/>
    <xf numFmtId="0" fontId="23" fillId="0" borderId="0" xfId="13" applyFont="1" applyAlignment="1">
      <alignment horizontal="center" wrapText="1"/>
    </xf>
    <xf numFmtId="0" fontId="26" fillId="0" borderId="0" xfId="0" applyFont="1"/>
    <xf numFmtId="0" fontId="27" fillId="0" borderId="0" xfId="0" applyFont="1"/>
    <xf numFmtId="0" fontId="28" fillId="0" borderId="0" xfId="13" applyFont="1"/>
    <xf numFmtId="49" fontId="27" fillId="0" borderId="0" xfId="0" applyNumberFormat="1" applyFont="1"/>
    <xf numFmtId="0" fontId="28" fillId="0" borderId="0" xfId="13" applyFont="1" applyAlignment="1">
      <alignment wrapText="1"/>
    </xf>
    <xf numFmtId="0" fontId="28" fillId="0" borderId="0" xfId="30" applyFont="1"/>
    <xf numFmtId="0" fontId="23" fillId="0" borderId="0" xfId="31" applyFont="1"/>
    <xf numFmtId="0" fontId="25" fillId="0" borderId="0" xfId="31" applyFont="1"/>
    <xf numFmtId="0" fontId="20" fillId="0" borderId="0" xfId="31" applyFont="1"/>
    <xf numFmtId="0" fontId="20" fillId="0" borderId="17" xfId="31" applyFont="1" applyBorder="1"/>
    <xf numFmtId="0" fontId="24" fillId="0" borderId="17" xfId="31" applyFont="1" applyBorder="1"/>
    <xf numFmtId="0" fontId="24" fillId="0" borderId="0" xfId="31" applyFont="1"/>
    <xf numFmtId="0" fontId="18" fillId="0" borderId="0" xfId="0" applyFont="1" applyAlignment="1">
      <alignment horizontal="centerContinuous" vertical="center"/>
    </xf>
    <xf numFmtId="0" fontId="18" fillId="0" borderId="0" xfId="0" applyFont="1" applyAlignment="1">
      <alignment vertical="center"/>
    </xf>
    <xf numFmtId="0" fontId="29" fillId="0" borderId="0" xfId="0" applyFont="1" applyAlignment="1">
      <alignment wrapText="1"/>
    </xf>
    <xf numFmtId="0" fontId="19" fillId="0" borderId="0" xfId="0" applyFont="1"/>
    <xf numFmtId="0" fontId="31" fillId="0" borderId="0" xfId="0" applyFont="1"/>
    <xf numFmtId="0" fontId="32" fillId="0" borderId="0" xfId="0" applyFont="1" applyAlignment="1">
      <alignment horizontal="centerContinuous"/>
    </xf>
    <xf numFmtId="0" fontId="31" fillId="0" borderId="1" xfId="0" applyFont="1" applyBorder="1" applyAlignment="1">
      <alignment horizontal="center"/>
    </xf>
    <xf numFmtId="0" fontId="33" fillId="0" borderId="0" xfId="0" applyFont="1"/>
    <xf numFmtId="0" fontId="34" fillId="0" borderId="0" xfId="0" applyFont="1" applyAlignment="1">
      <alignment horizontal="center"/>
    </xf>
    <xf numFmtId="0" fontId="31" fillId="0" borderId="0" xfId="0" applyFont="1" applyAlignment="1">
      <alignment horizontal="center" wrapText="1"/>
    </xf>
    <xf numFmtId="165" fontId="31" fillId="5" borderId="1" xfId="8" applyNumberFormat="1" applyFont="1" applyFill="1" applyBorder="1" applyProtection="1"/>
    <xf numFmtId="164" fontId="31" fillId="5" borderId="1" xfId="1" applyNumberFormat="1" applyFont="1" applyFill="1" applyBorder="1" applyProtection="1"/>
    <xf numFmtId="165" fontId="32" fillId="5" borderId="29" xfId="8" applyNumberFormat="1" applyFont="1" applyFill="1" applyBorder="1" applyProtection="1"/>
    <xf numFmtId="164" fontId="31" fillId="5" borderId="0" xfId="1" applyNumberFormat="1" applyFont="1" applyFill="1" applyBorder="1" applyProtection="1"/>
    <xf numFmtId="0" fontId="33" fillId="10" borderId="0" xfId="0" applyFont="1" applyFill="1"/>
    <xf numFmtId="0" fontId="31" fillId="0" borderId="0" xfId="23" applyFont="1"/>
    <xf numFmtId="0" fontId="27" fillId="0" borderId="0" xfId="23" applyFont="1"/>
    <xf numFmtId="0" fontId="31" fillId="0" borderId="0" xfId="23" applyFont="1" applyAlignment="1">
      <alignment vertical="center"/>
    </xf>
    <xf numFmtId="0" fontId="27" fillId="0" borderId="0" xfId="23" applyFont="1" applyAlignment="1">
      <alignment vertical="center"/>
    </xf>
    <xf numFmtId="166" fontId="31" fillId="0" borderId="0" xfId="23" applyNumberFormat="1" applyFont="1"/>
    <xf numFmtId="166" fontId="27" fillId="0" borderId="0" xfId="23" applyNumberFormat="1" applyFont="1"/>
    <xf numFmtId="0" fontId="28" fillId="0" borderId="0" xfId="34" applyFont="1"/>
    <xf numFmtId="0" fontId="30" fillId="3" borderId="42" xfId="35" applyFont="1" applyFill="1" applyBorder="1" applyAlignment="1">
      <alignment horizontal="center" wrapText="1"/>
    </xf>
    <xf numFmtId="0" fontId="33" fillId="0" borderId="0" xfId="23" applyFont="1"/>
    <xf numFmtId="0" fontId="16" fillId="0" borderId="0" xfId="23" applyFont="1"/>
    <xf numFmtId="0" fontId="33" fillId="0" borderId="0" xfId="23" applyFont="1" applyAlignment="1">
      <alignment vertical="center"/>
    </xf>
    <xf numFmtId="0" fontId="16" fillId="0" borderId="0" xfId="23" applyFont="1" applyAlignment="1">
      <alignment vertical="center"/>
    </xf>
    <xf numFmtId="166" fontId="33" fillId="0" borderId="0" xfId="23" applyNumberFormat="1" applyFont="1"/>
    <xf numFmtId="166" fontId="16" fillId="0" borderId="0" xfId="23" applyNumberFormat="1" applyFont="1"/>
    <xf numFmtId="0" fontId="23" fillId="0" borderId="0" xfId="34" applyFont="1"/>
    <xf numFmtId="0" fontId="26" fillId="0" borderId="0" xfId="23" applyFont="1"/>
    <xf numFmtId="0" fontId="36" fillId="0" borderId="0" xfId="30" applyFont="1"/>
    <xf numFmtId="0" fontId="16" fillId="0" borderId="0" xfId="15" applyFont="1" applyAlignment="1">
      <alignment horizontal="center" wrapText="1"/>
    </xf>
    <xf numFmtId="0" fontId="37" fillId="0" borderId="42" xfId="13" applyFont="1" applyBorder="1" applyAlignment="1">
      <alignment horizontal="center" wrapText="1"/>
    </xf>
    <xf numFmtId="0" fontId="37" fillId="0" borderId="0" xfId="13" applyFont="1"/>
    <xf numFmtId="0" fontId="37" fillId="0" borderId="0" xfId="31" applyFont="1"/>
    <xf numFmtId="0" fontId="37" fillId="0" borderId="17" xfId="31" applyFont="1" applyBorder="1"/>
    <xf numFmtId="0" fontId="37" fillId="0" borderId="96" xfId="16" applyFont="1" applyBorder="1"/>
    <xf numFmtId="49" fontId="30" fillId="0" borderId="0" xfId="0" applyNumberFormat="1" applyFont="1" applyAlignment="1" applyProtection="1">
      <alignment horizontal="left" vertical="top"/>
      <protection locked="0"/>
    </xf>
    <xf numFmtId="0" fontId="31" fillId="0" borderId="0" xfId="0" applyFont="1" applyAlignment="1">
      <alignment horizontal="left"/>
    </xf>
    <xf numFmtId="43" fontId="31" fillId="0" borderId="0" xfId="0" applyNumberFormat="1" applyFont="1" applyAlignment="1">
      <alignment horizontal="right"/>
    </xf>
    <xf numFmtId="0" fontId="32" fillId="0" borderId="0" xfId="0" applyFont="1" applyAlignment="1">
      <alignment horizontal="left"/>
    </xf>
    <xf numFmtId="0" fontId="32" fillId="0" borderId="0" xfId="0" applyFont="1"/>
    <xf numFmtId="0" fontId="32" fillId="2" borderId="0" xfId="0" applyFont="1" applyFill="1" applyAlignment="1">
      <alignment horizontal="left"/>
    </xf>
    <xf numFmtId="49" fontId="31" fillId="0" borderId="0" xfId="0" applyNumberFormat="1" applyFont="1" applyAlignment="1">
      <alignment horizontal="right"/>
    </xf>
    <xf numFmtId="0" fontId="31" fillId="0" borderId="0" xfId="0" applyFont="1" applyAlignment="1">
      <alignment horizontal="right"/>
    </xf>
    <xf numFmtId="49" fontId="31" fillId="0" borderId="1" xfId="0" applyNumberFormat="1" applyFont="1" applyBorder="1" applyAlignment="1" applyProtection="1">
      <alignment horizontal="left"/>
      <protection locked="0"/>
    </xf>
    <xf numFmtId="0" fontId="31" fillId="0" borderId="1" xfId="0" applyFont="1" applyBorder="1"/>
    <xf numFmtId="49" fontId="31" fillId="0" borderId="1" xfId="0" applyNumberFormat="1" applyFont="1" applyBorder="1" applyAlignment="1">
      <alignment horizontal="right"/>
    </xf>
    <xf numFmtId="0" fontId="31" fillId="0" borderId="1" xfId="0" applyFont="1" applyBorder="1" applyAlignment="1" applyProtection="1">
      <alignment horizontal="left"/>
      <protection locked="0"/>
    </xf>
    <xf numFmtId="0" fontId="31" fillId="0" borderId="43" xfId="0" applyFont="1" applyBorder="1" applyAlignment="1" applyProtection="1">
      <alignment horizontal="left"/>
      <protection locked="0"/>
    </xf>
    <xf numFmtId="0" fontId="31" fillId="0" borderId="43" xfId="0" applyFont="1" applyBorder="1"/>
    <xf numFmtId="49" fontId="31" fillId="0" borderId="43" xfId="0" applyNumberFormat="1" applyFont="1" applyBorder="1" applyAlignment="1">
      <alignment horizontal="right"/>
    </xf>
    <xf numFmtId="166" fontId="31" fillId="0" borderId="43" xfId="0" applyNumberFormat="1" applyFont="1" applyBorder="1" applyAlignment="1" applyProtection="1">
      <alignment horizontal="left"/>
      <protection locked="0"/>
    </xf>
    <xf numFmtId="0" fontId="31" fillId="0" borderId="1" xfId="0" applyFont="1" applyBorder="1" applyAlignment="1">
      <alignment horizontal="right"/>
    </xf>
    <xf numFmtId="0" fontId="40" fillId="0" borderId="43" xfId="9" applyFont="1" applyFill="1" applyBorder="1" applyAlignment="1" applyProtection="1"/>
    <xf numFmtId="0" fontId="31" fillId="0" borderId="43" xfId="0" applyFont="1" applyBorder="1" applyAlignment="1">
      <alignment horizontal="right"/>
    </xf>
    <xf numFmtId="166" fontId="31" fillId="0" borderId="1" xfId="0" applyNumberFormat="1" applyFont="1" applyBorder="1" applyAlignment="1" applyProtection="1">
      <alignment horizontal="left"/>
      <protection locked="0"/>
    </xf>
    <xf numFmtId="0" fontId="31" fillId="0" borderId="1" xfId="0" applyFont="1" applyBorder="1" applyAlignment="1" applyProtection="1">
      <alignment horizontal="centerContinuous"/>
      <protection locked="0"/>
    </xf>
    <xf numFmtId="0" fontId="31" fillId="0" borderId="1" xfId="0" applyFont="1" applyBorder="1" applyAlignment="1">
      <alignment horizontal="centerContinuous"/>
    </xf>
    <xf numFmtId="1" fontId="31" fillId="0" borderId="0" xfId="0" applyNumberFormat="1" applyFont="1" applyAlignment="1">
      <alignment horizontal="center"/>
    </xf>
    <xf numFmtId="0" fontId="41" fillId="0" borderId="0" xfId="0" applyFont="1"/>
    <xf numFmtId="0" fontId="31" fillId="0" borderId="1" xfId="0" applyFont="1" applyBorder="1" applyAlignment="1" applyProtection="1">
      <alignment horizontal="center"/>
      <protection locked="0"/>
    </xf>
    <xf numFmtId="0" fontId="2" fillId="0" borderId="0" xfId="0" applyFont="1"/>
    <xf numFmtId="49" fontId="31" fillId="0" borderId="0" xfId="0" applyNumberFormat="1" applyFont="1" applyAlignment="1">
      <alignment horizontal="right" vertical="top"/>
    </xf>
    <xf numFmtId="0" fontId="31" fillId="0" borderId="0" xfId="0" applyFont="1" applyAlignment="1">
      <alignment vertical="top"/>
    </xf>
    <xf numFmtId="0" fontId="31" fillId="0" borderId="0" xfId="0" applyFont="1" applyAlignment="1">
      <alignment vertical="center"/>
    </xf>
    <xf numFmtId="0" fontId="31" fillId="0" borderId="0" xfId="0" applyFont="1" applyAlignment="1">
      <alignment horizontal="center"/>
    </xf>
    <xf numFmtId="165" fontId="31" fillId="7" borderId="1" xfId="0" applyNumberFormat="1" applyFont="1" applyFill="1" applyBorder="1"/>
    <xf numFmtId="0" fontId="31" fillId="0" borderId="0" xfId="0" applyFont="1" applyAlignment="1">
      <alignment vertical="top" wrapText="1"/>
    </xf>
    <xf numFmtId="41" fontId="31" fillId="0" borderId="0" xfId="0" applyNumberFormat="1" applyFont="1" applyAlignment="1">
      <alignment horizontal="right"/>
    </xf>
    <xf numFmtId="0" fontId="31" fillId="0" borderId="1" xfId="0" applyFont="1" applyBorder="1" applyProtection="1">
      <protection locked="0"/>
    </xf>
    <xf numFmtId="0" fontId="42" fillId="7" borderId="1" xfId="0" applyFont="1" applyFill="1" applyBorder="1"/>
    <xf numFmtId="0" fontId="31" fillId="7" borderId="1" xfId="0" applyFont="1" applyFill="1" applyBorder="1"/>
    <xf numFmtId="14" fontId="31" fillId="7" borderId="1" xfId="0" applyNumberFormat="1" applyFont="1" applyFill="1" applyBorder="1" applyAlignment="1">
      <alignment horizontal="centerContinuous"/>
    </xf>
    <xf numFmtId="0" fontId="31" fillId="7" borderId="1" xfId="0" applyFont="1" applyFill="1" applyBorder="1" applyAlignment="1">
      <alignment horizontal="centerContinuous"/>
    </xf>
    <xf numFmtId="49" fontId="31" fillId="0" borderId="0" xfId="0" applyNumberFormat="1" applyFont="1" applyAlignment="1">
      <alignment readingOrder="1"/>
    </xf>
    <xf numFmtId="0" fontId="31" fillId="0" borderId="0" xfId="0" applyFont="1" applyAlignment="1">
      <alignment wrapText="1"/>
    </xf>
    <xf numFmtId="49" fontId="31" fillId="0" borderId="0" xfId="0" applyNumberFormat="1" applyFont="1" applyAlignment="1">
      <alignment horizontal="center"/>
    </xf>
    <xf numFmtId="1" fontId="31" fillId="0" borderId="1" xfId="0" applyNumberFormat="1" applyFont="1" applyBorder="1" applyAlignment="1" applyProtection="1">
      <alignment horizontal="centerContinuous"/>
      <protection locked="0"/>
    </xf>
    <xf numFmtId="1" fontId="31" fillId="0" borderId="1" xfId="0" applyNumberFormat="1" applyFont="1" applyBorder="1" applyAlignment="1">
      <alignment horizontal="centerContinuous"/>
    </xf>
    <xf numFmtId="0" fontId="31" fillId="0" borderId="43" xfId="0" applyFont="1" applyBorder="1" applyProtection="1">
      <protection locked="0"/>
    </xf>
    <xf numFmtId="0" fontId="31" fillId="0" borderId="43" xfId="0" applyFont="1" applyBorder="1" applyAlignment="1">
      <alignment horizontal="centerContinuous"/>
    </xf>
    <xf numFmtId="0" fontId="31" fillId="0" borderId="0" xfId="0" applyFont="1" applyProtection="1">
      <protection locked="0"/>
    </xf>
    <xf numFmtId="1" fontId="31" fillId="0" borderId="43" xfId="0" applyNumberFormat="1" applyFont="1" applyBorder="1" applyAlignment="1">
      <alignment horizontal="centerContinuous"/>
    </xf>
    <xf numFmtId="166" fontId="31" fillId="7" borderId="64" xfId="0" applyNumberFormat="1" applyFont="1" applyFill="1" applyBorder="1" applyAlignment="1">
      <alignment horizontal="center"/>
    </xf>
    <xf numFmtId="166" fontId="31" fillId="0" borderId="0" xfId="0" applyNumberFormat="1" applyFont="1" applyAlignment="1">
      <alignment horizontal="centerContinuous"/>
    </xf>
    <xf numFmtId="0" fontId="31" fillId="7" borderId="0" xfId="0" applyFont="1" applyFill="1" applyAlignment="1">
      <alignment horizontal="center"/>
    </xf>
    <xf numFmtId="0" fontId="43" fillId="0" borderId="0" xfId="0" applyFont="1"/>
    <xf numFmtId="166" fontId="31" fillId="7" borderId="0" xfId="0" applyNumberFormat="1" applyFont="1" applyFill="1" applyAlignment="1">
      <alignment horizontal="center"/>
    </xf>
    <xf numFmtId="43" fontId="31" fillId="0" borderId="0" xfId="0" applyNumberFormat="1" applyFont="1" applyAlignment="1">
      <alignment horizontal="left"/>
    </xf>
    <xf numFmtId="0" fontId="32" fillId="0" borderId="0" xfId="0" applyFont="1" applyAlignment="1">
      <alignment horizontal="left" vertical="top"/>
    </xf>
    <xf numFmtId="0" fontId="32" fillId="0" borderId="0" xfId="0" applyFont="1" applyAlignment="1">
      <alignment horizontal="center"/>
    </xf>
    <xf numFmtId="0" fontId="38" fillId="9" borderId="7" xfId="0" applyFont="1" applyFill="1" applyBorder="1"/>
    <xf numFmtId="0" fontId="38" fillId="9" borderId="4" xfId="0" applyFont="1" applyFill="1" applyBorder="1" applyAlignment="1">
      <alignment vertical="center"/>
    </xf>
    <xf numFmtId="0" fontId="32" fillId="0" borderId="5" xfId="0" applyFont="1" applyBorder="1" applyAlignment="1">
      <alignment vertical="center" wrapText="1"/>
    </xf>
    <xf numFmtId="10" fontId="31" fillId="0" borderId="6" xfId="12" applyNumberFormat="1" applyFont="1" applyFill="1" applyBorder="1" applyProtection="1">
      <protection locked="0"/>
    </xf>
    <xf numFmtId="0" fontId="32" fillId="0" borderId="26" xfId="0" applyFont="1" applyBorder="1" applyAlignment="1">
      <alignment horizontal="center" wrapText="1"/>
    </xf>
    <xf numFmtId="0" fontId="32" fillId="0" borderId="0" xfId="0" applyFont="1" applyAlignment="1">
      <alignment horizontal="center" vertical="center"/>
    </xf>
    <xf numFmtId="0" fontId="31" fillId="2" borderId="5" xfId="0" applyFont="1" applyFill="1" applyBorder="1" applyAlignment="1">
      <alignment vertical="center" wrapText="1"/>
    </xf>
    <xf numFmtId="10" fontId="31" fillId="7" borderId="6" xfId="0" applyNumberFormat="1" applyFont="1" applyFill="1" applyBorder="1" applyAlignment="1">
      <alignment vertical="center"/>
    </xf>
    <xf numFmtId="10" fontId="31" fillId="0" borderId="96" xfId="0" applyNumberFormat="1" applyFont="1" applyBorder="1" applyAlignment="1" applyProtection="1">
      <alignment vertical="center"/>
      <protection locked="0"/>
    </xf>
    <xf numFmtId="0" fontId="32" fillId="2" borderId="5" xfId="0" applyFont="1" applyFill="1" applyBorder="1" applyAlignment="1">
      <alignment vertical="center" wrapText="1"/>
    </xf>
    <xf numFmtId="10" fontId="32" fillId="0" borderId="6" xfId="0" applyNumberFormat="1" applyFont="1" applyBorder="1" applyProtection="1">
      <protection locked="0"/>
    </xf>
    <xf numFmtId="0" fontId="31" fillId="0" borderId="23" xfId="0" applyFont="1" applyBorder="1" applyAlignment="1">
      <alignment vertical="center" wrapText="1"/>
    </xf>
    <xf numFmtId="164" fontId="31" fillId="0" borderId="30" xfId="1" applyNumberFormat="1" applyFont="1" applyFill="1" applyBorder="1" applyAlignment="1" applyProtection="1">
      <alignment vertical="center"/>
      <protection locked="0"/>
    </xf>
    <xf numFmtId="164" fontId="31" fillId="0" borderId="6" xfId="1" applyNumberFormat="1" applyFont="1" applyFill="1" applyBorder="1" applyAlignment="1" applyProtection="1">
      <alignment vertical="center"/>
      <protection locked="0"/>
    </xf>
    <xf numFmtId="0" fontId="32" fillId="7" borderId="5" xfId="0" applyFont="1" applyFill="1" applyBorder="1" applyAlignment="1">
      <alignment vertical="center" wrapText="1"/>
    </xf>
    <xf numFmtId="10" fontId="32" fillId="7" borderId="6" xfId="12" applyNumberFormat="1" applyFont="1" applyFill="1" applyBorder="1" applyProtection="1"/>
    <xf numFmtId="0" fontId="31" fillId="0" borderId="5" xfId="0" applyFont="1" applyBorder="1" applyAlignment="1">
      <alignment vertical="center" wrapText="1"/>
    </xf>
    <xf numFmtId="0" fontId="32" fillId="7" borderId="23" xfId="0" applyFont="1" applyFill="1" applyBorder="1" applyAlignment="1">
      <alignment vertical="center" wrapText="1"/>
    </xf>
    <xf numFmtId="166" fontId="31" fillId="7" borderId="0" xfId="0" applyNumberFormat="1" applyFont="1" applyFill="1" applyAlignment="1">
      <alignment horizontal="centerContinuous"/>
    </xf>
    <xf numFmtId="0" fontId="31" fillId="7" borderId="0" xfId="0" applyFont="1" applyFill="1" applyAlignment="1">
      <alignment horizontal="centerContinuous"/>
    </xf>
    <xf numFmtId="0" fontId="31" fillId="6" borderId="36" xfId="0" applyFont="1" applyFill="1" applyBorder="1"/>
    <xf numFmtId="0" fontId="30" fillId="0" borderId="0" xfId="0" applyFont="1" applyAlignment="1" applyProtection="1">
      <alignment horizontal="left" vertical="top"/>
      <protection locked="0"/>
    </xf>
    <xf numFmtId="0" fontId="2" fillId="7" borderId="0" xfId="13" applyFont="1" applyFill="1"/>
    <xf numFmtId="0" fontId="2" fillId="0" borderId="0" xfId="13" applyFont="1"/>
    <xf numFmtId="0" fontId="32" fillId="0" borderId="0" xfId="0" applyFont="1" applyAlignment="1">
      <alignment vertical="center"/>
    </xf>
    <xf numFmtId="0" fontId="31" fillId="0" borderId="0" xfId="0" applyFont="1" applyAlignment="1">
      <alignment horizontal="centerContinuous"/>
    </xf>
    <xf numFmtId="0" fontId="44" fillId="0" borderId="0" xfId="0" applyFont="1" applyAlignment="1">
      <alignment horizontal="left"/>
    </xf>
    <xf numFmtId="0" fontId="38" fillId="8" borderId="7" xfId="13" applyFont="1" applyFill="1" applyBorder="1"/>
    <xf numFmtId="0" fontId="45" fillId="8" borderId="3" xfId="13" applyFont="1" applyFill="1" applyBorder="1" applyAlignment="1">
      <alignment vertical="center"/>
    </xf>
    <xf numFmtId="0" fontId="2" fillId="8" borderId="3" xfId="13" applyFont="1" applyFill="1" applyBorder="1"/>
    <xf numFmtId="0" fontId="46" fillId="9" borderId="35" xfId="30" applyFont="1" applyFill="1" applyBorder="1" applyAlignment="1">
      <alignment wrapText="1"/>
    </xf>
    <xf numFmtId="0" fontId="46" fillId="9" borderId="15" xfId="13" applyFont="1" applyFill="1" applyBorder="1" applyAlignment="1">
      <alignment horizontal="center" wrapText="1"/>
    </xf>
    <xf numFmtId="0" fontId="46" fillId="9" borderId="33" xfId="30" applyFont="1" applyFill="1" applyBorder="1" applyAlignment="1">
      <alignment horizontal="center" wrapText="1"/>
    </xf>
    <xf numFmtId="0" fontId="46" fillId="9" borderId="15" xfId="30" applyFont="1" applyFill="1" applyBorder="1" applyAlignment="1">
      <alignment horizontal="center" wrapText="1"/>
    </xf>
    <xf numFmtId="0" fontId="46" fillId="9" borderId="16" xfId="30" applyFont="1" applyFill="1" applyBorder="1" applyAlignment="1">
      <alignment horizontal="center" wrapText="1"/>
    </xf>
    <xf numFmtId="0" fontId="2" fillId="0" borderId="20" xfId="30" applyFont="1" applyBorder="1"/>
    <xf numFmtId="0" fontId="2" fillId="7" borderId="46" xfId="13" applyFont="1" applyFill="1" applyBorder="1" applyAlignment="1">
      <alignment horizontal="center"/>
    </xf>
    <xf numFmtId="164" fontId="31" fillId="6" borderId="0" xfId="1" applyNumberFormat="1" applyFont="1" applyFill="1" applyBorder="1" applyAlignment="1" applyProtection="1">
      <alignment horizontal="center"/>
    </xf>
    <xf numFmtId="165" fontId="2" fillId="0" borderId="44" xfId="8" applyNumberFormat="1" applyFont="1" applyFill="1" applyBorder="1" applyAlignment="1" applyProtection="1">
      <protection locked="0"/>
    </xf>
    <xf numFmtId="165" fontId="2" fillId="0" borderId="21" xfId="8" applyNumberFormat="1" applyFont="1" applyFill="1" applyBorder="1" applyAlignment="1" applyProtection="1">
      <protection locked="0"/>
    </xf>
    <xf numFmtId="165" fontId="2" fillId="7" borderId="21" xfId="30" applyNumberFormat="1" applyFont="1" applyFill="1" applyBorder="1"/>
    <xf numFmtId="165" fontId="2" fillId="0" borderId="21" xfId="30" applyNumberFormat="1" applyFont="1" applyBorder="1" applyProtection="1">
      <protection locked="0"/>
    </xf>
    <xf numFmtId="0" fontId="31" fillId="0" borderId="51" xfId="15" applyFont="1" applyBorder="1" applyAlignment="1" applyProtection="1">
      <alignment horizontal="center"/>
      <protection locked="0"/>
    </xf>
    <xf numFmtId="165" fontId="2" fillId="0" borderId="44" xfId="1" applyNumberFormat="1" applyFont="1" applyFill="1" applyBorder="1" applyAlignment="1" applyProtection="1">
      <protection locked="0"/>
    </xf>
    <xf numFmtId="165" fontId="2" fillId="0" borderId="21" xfId="1" applyNumberFormat="1" applyFont="1" applyFill="1" applyBorder="1" applyAlignment="1" applyProtection="1">
      <protection locked="0"/>
    </xf>
    <xf numFmtId="165" fontId="2" fillId="7" borderId="21" xfId="1" applyNumberFormat="1" applyFont="1" applyFill="1" applyBorder="1" applyProtection="1"/>
    <xf numFmtId="0" fontId="31" fillId="0" borderId="47" xfId="15" applyFont="1" applyBorder="1" applyAlignment="1" applyProtection="1">
      <alignment horizontal="center"/>
      <protection locked="0"/>
    </xf>
    <xf numFmtId="0" fontId="31" fillId="0" borderId="20" xfId="30" applyFont="1" applyBorder="1"/>
    <xf numFmtId="0" fontId="2" fillId="0" borderId="39" xfId="30" applyFont="1" applyBorder="1"/>
    <xf numFmtId="0" fontId="2" fillId="7" borderId="26" xfId="13" applyFont="1" applyFill="1" applyBorder="1" applyAlignment="1">
      <alignment horizontal="center"/>
    </xf>
    <xf numFmtId="165" fontId="2" fillId="0" borderId="56" xfId="1" applyNumberFormat="1" applyFont="1" applyFill="1" applyBorder="1" applyAlignment="1" applyProtection="1">
      <protection locked="0"/>
    </xf>
    <xf numFmtId="165" fontId="2" fillId="0" borderId="40" xfId="1" applyNumberFormat="1" applyFont="1" applyFill="1" applyBorder="1" applyAlignment="1" applyProtection="1">
      <protection locked="0"/>
    </xf>
    <xf numFmtId="165" fontId="2" fillId="7" borderId="40" xfId="1" applyNumberFormat="1" applyFont="1" applyFill="1" applyBorder="1" applyProtection="1"/>
    <xf numFmtId="0" fontId="31" fillId="0" borderId="57" xfId="15" applyFont="1" applyBorder="1" applyAlignment="1" applyProtection="1">
      <alignment horizontal="center"/>
      <protection locked="0"/>
    </xf>
    <xf numFmtId="167" fontId="47" fillId="0" borderId="7" xfId="30" applyNumberFormat="1" applyFont="1" applyBorder="1" applyAlignment="1">
      <alignment horizontal="left"/>
    </xf>
    <xf numFmtId="0" fontId="2" fillId="0" borderId="3" xfId="13" applyFont="1" applyBorder="1" applyAlignment="1">
      <alignment horizontal="center"/>
    </xf>
    <xf numFmtId="164" fontId="2" fillId="6" borderId="0" xfId="1" applyNumberFormat="1" applyFont="1" applyFill="1" applyBorder="1" applyAlignment="1" applyProtection="1">
      <alignment horizontal="center"/>
    </xf>
    <xf numFmtId="165" fontId="47" fillId="7" borderId="62" xfId="14" applyNumberFormat="1" applyFont="1" applyFill="1" applyBorder="1" applyProtection="1"/>
    <xf numFmtId="165" fontId="47" fillId="7" borderId="59" xfId="14" applyNumberFormat="1" applyFont="1" applyFill="1" applyBorder="1" applyProtection="1"/>
    <xf numFmtId="0" fontId="2" fillId="6" borderId="59" xfId="30" applyFont="1" applyFill="1" applyBorder="1"/>
    <xf numFmtId="0" fontId="2" fillId="8" borderId="4" xfId="13" applyFont="1" applyFill="1" applyBorder="1"/>
    <xf numFmtId="0" fontId="46" fillId="9" borderId="14" xfId="30" applyFont="1" applyFill="1" applyBorder="1" applyAlignment="1">
      <alignment wrapText="1"/>
    </xf>
    <xf numFmtId="0" fontId="46" fillId="9" borderId="33" xfId="13" applyFont="1" applyFill="1" applyBorder="1" applyAlignment="1">
      <alignment horizontal="center" wrapText="1"/>
    </xf>
    <xf numFmtId="0" fontId="2" fillId="7" borderId="20" xfId="13" applyFont="1" applyFill="1" applyBorder="1" applyAlignment="1">
      <alignment horizontal="center"/>
    </xf>
    <xf numFmtId="164" fontId="31" fillId="0" borderId="47" xfId="1" applyNumberFormat="1" applyFont="1" applyFill="1" applyBorder="1" applyAlignment="1" applyProtection="1">
      <alignment horizontal="center"/>
      <protection locked="0"/>
    </xf>
    <xf numFmtId="165" fontId="2" fillId="7" borderId="21" xfId="1" applyNumberFormat="1" applyFont="1" applyFill="1" applyBorder="1" applyAlignment="1" applyProtection="1"/>
    <xf numFmtId="0" fontId="2" fillId="7" borderId="39" xfId="13" applyFont="1" applyFill="1" applyBorder="1" applyAlignment="1">
      <alignment horizontal="center"/>
    </xf>
    <xf numFmtId="164" fontId="31" fillId="0" borderId="55" xfId="1" applyNumberFormat="1" applyFont="1" applyFill="1" applyBorder="1" applyAlignment="1" applyProtection="1">
      <alignment horizontal="center"/>
      <protection locked="0"/>
    </xf>
    <xf numFmtId="165" fontId="2" fillId="7" borderId="40" xfId="1" applyNumberFormat="1" applyFont="1" applyFill="1" applyBorder="1" applyAlignment="1" applyProtection="1"/>
    <xf numFmtId="0" fontId="2" fillId="0" borderId="63" xfId="13" applyFont="1" applyBorder="1" applyAlignment="1">
      <alignment horizontal="center"/>
    </xf>
    <xf numFmtId="164" fontId="2" fillId="7" borderId="3" xfId="1" applyNumberFormat="1" applyFont="1" applyFill="1" applyBorder="1" applyAlignment="1" applyProtection="1">
      <alignment horizontal="center"/>
    </xf>
    <xf numFmtId="165" fontId="47" fillId="7" borderId="59" xfId="14" applyNumberFormat="1" applyFont="1" applyFill="1" applyBorder="1" applyAlignment="1" applyProtection="1"/>
    <xf numFmtId="0" fontId="46" fillId="9" borderId="14" xfId="13" applyFont="1" applyFill="1" applyBorder="1" applyAlignment="1">
      <alignment wrapText="1"/>
    </xf>
    <xf numFmtId="0" fontId="46" fillId="9" borderId="16" xfId="13" applyFont="1" applyFill="1" applyBorder="1" applyAlignment="1">
      <alignment horizontal="center" wrapText="1"/>
    </xf>
    <xf numFmtId="0" fontId="2" fillId="0" borderId="20" xfId="13" applyFont="1" applyBorder="1"/>
    <xf numFmtId="164" fontId="31" fillId="6" borderId="9" xfId="1" applyNumberFormat="1" applyFont="1" applyFill="1" applyBorder="1" applyAlignment="1" applyProtection="1">
      <alignment horizontal="center"/>
    </xf>
    <xf numFmtId="165" fontId="2" fillId="7" borderId="44" xfId="8" applyNumberFormat="1" applyFont="1" applyFill="1" applyBorder="1" applyAlignment="1" applyProtection="1"/>
    <xf numFmtId="165" fontId="2" fillId="7" borderId="21" xfId="8" applyNumberFormat="1" applyFont="1" applyFill="1" applyBorder="1" applyAlignment="1" applyProtection="1"/>
    <xf numFmtId="165" fontId="31" fillId="6" borderId="32" xfId="15" applyNumberFormat="1" applyFont="1" applyFill="1" applyBorder="1" applyAlignment="1">
      <alignment horizontal="center"/>
    </xf>
    <xf numFmtId="164" fontId="31" fillId="6" borderId="42" xfId="1" applyNumberFormat="1" applyFont="1" applyFill="1" applyBorder="1" applyAlignment="1" applyProtection="1">
      <alignment horizontal="center"/>
    </xf>
    <xf numFmtId="165" fontId="2" fillId="7" borderId="44" xfId="1" applyNumberFormat="1" applyFont="1" applyFill="1" applyBorder="1" applyAlignment="1" applyProtection="1"/>
    <xf numFmtId="0" fontId="2" fillId="7" borderId="93" xfId="13" applyFont="1" applyFill="1" applyBorder="1" applyAlignment="1">
      <alignment horizontal="center"/>
    </xf>
    <xf numFmtId="165" fontId="2" fillId="7" borderId="94" xfId="1" applyNumberFormat="1" applyFont="1" applyFill="1" applyBorder="1" applyAlignment="1" applyProtection="1"/>
    <xf numFmtId="165" fontId="31" fillId="6" borderId="60" xfId="15" applyNumberFormat="1" applyFont="1" applyFill="1" applyBorder="1" applyAlignment="1">
      <alignment horizontal="center"/>
    </xf>
    <xf numFmtId="167" fontId="47" fillId="0" borderId="70" xfId="13" applyNumberFormat="1" applyFont="1" applyBorder="1" applyAlignment="1">
      <alignment horizontal="left"/>
    </xf>
    <xf numFmtId="0" fontId="2" fillId="0" borderId="0" xfId="13" applyFont="1" applyAlignment="1">
      <alignment horizontal="center"/>
    </xf>
    <xf numFmtId="164" fontId="31" fillId="0" borderId="0" xfId="1" applyNumberFormat="1" applyFont="1" applyFill="1" applyBorder="1" applyAlignment="1" applyProtection="1">
      <alignment horizontal="center"/>
    </xf>
    <xf numFmtId="165" fontId="47" fillId="7" borderId="92" xfId="8" applyNumberFormat="1" applyFont="1" applyFill="1" applyBorder="1" applyProtection="1"/>
    <xf numFmtId="165" fontId="47" fillId="7" borderId="72" xfId="8" applyNumberFormat="1" applyFont="1" applyFill="1" applyBorder="1" applyProtection="1"/>
    <xf numFmtId="165" fontId="2" fillId="6" borderId="72" xfId="13" applyNumberFormat="1" applyFont="1" applyFill="1" applyBorder="1"/>
    <xf numFmtId="165" fontId="47" fillId="7" borderId="73" xfId="8" applyNumberFormat="1" applyFont="1" applyFill="1" applyBorder="1" applyProtection="1"/>
    <xf numFmtId="166" fontId="31" fillId="0" borderId="0" xfId="0" applyNumberFormat="1" applyFont="1"/>
    <xf numFmtId="0" fontId="30" fillId="2" borderId="0" xfId="13" applyFont="1" applyFill="1" applyAlignment="1" applyProtection="1">
      <alignment horizontal="left" vertical="top"/>
      <protection locked="0"/>
    </xf>
    <xf numFmtId="0" fontId="2" fillId="2" borderId="0" xfId="13" applyFont="1" applyFill="1"/>
    <xf numFmtId="0" fontId="31" fillId="0" borderId="0" xfId="15" applyFont="1" applyAlignment="1">
      <alignment horizontal="centerContinuous"/>
    </xf>
    <xf numFmtId="0" fontId="32" fillId="9" borderId="0" xfId="15" applyFont="1" applyFill="1"/>
    <xf numFmtId="0" fontId="46" fillId="9" borderId="0" xfId="30" applyFont="1" applyFill="1" applyAlignment="1">
      <alignment wrapText="1"/>
    </xf>
    <xf numFmtId="0" fontId="38" fillId="9" borderId="0" xfId="15" applyFont="1" applyFill="1" applyAlignment="1">
      <alignment horizontal="center" wrapText="1"/>
    </xf>
    <xf numFmtId="0" fontId="38" fillId="9" borderId="0" xfId="15" applyFont="1" applyFill="1" applyAlignment="1">
      <alignment horizontal="left" vertical="center" wrapText="1"/>
    </xf>
    <xf numFmtId="0" fontId="30" fillId="9" borderId="0" xfId="15" applyFont="1" applyFill="1" applyAlignment="1">
      <alignment horizontal="center" vertical="center"/>
    </xf>
    <xf numFmtId="0" fontId="30" fillId="9" borderId="0" xfId="15" applyFont="1" applyFill="1" applyAlignment="1">
      <alignment horizontal="center" vertical="center" wrapText="1"/>
    </xf>
    <xf numFmtId="0" fontId="48" fillId="9" borderId="0" xfId="15" applyFont="1" applyFill="1" applyAlignment="1">
      <alignment horizontal="center" vertical="center" wrapText="1"/>
    </xf>
    <xf numFmtId="0" fontId="42" fillId="0" borderId="0" xfId="15" applyFont="1"/>
    <xf numFmtId="0" fontId="31" fillId="0" borderId="0" xfId="15" applyFont="1" applyAlignment="1">
      <alignment horizontal="left" wrapText="1"/>
    </xf>
    <xf numFmtId="0" fontId="31" fillId="6" borderId="1" xfId="15" applyFont="1" applyFill="1" applyBorder="1" applyAlignment="1">
      <alignment horizontal="center"/>
    </xf>
    <xf numFmtId="0" fontId="49" fillId="6" borderId="1" xfId="15" applyFont="1" applyFill="1" applyBorder="1" applyAlignment="1">
      <alignment horizontal="center"/>
    </xf>
    <xf numFmtId="165" fontId="31" fillId="7" borderId="1" xfId="8" applyNumberFormat="1" applyFont="1" applyFill="1" applyBorder="1" applyProtection="1"/>
    <xf numFmtId="165" fontId="31" fillId="7" borderId="1" xfId="8" applyNumberFormat="1" applyFont="1" applyFill="1" applyBorder="1" applyAlignment="1" applyProtection="1">
      <alignment horizontal="center"/>
    </xf>
    <xf numFmtId="165" fontId="31" fillId="7" borderId="29" xfId="8" applyNumberFormat="1" applyFont="1" applyFill="1" applyBorder="1" applyProtection="1"/>
    <xf numFmtId="0" fontId="32" fillId="0" borderId="0" xfId="0" applyFont="1" applyAlignment="1">
      <alignment horizontal="right"/>
    </xf>
    <xf numFmtId="49" fontId="42" fillId="0" borderId="0" xfId="0" applyNumberFormat="1" applyFont="1" applyAlignment="1">
      <alignment horizontal="left"/>
    </xf>
    <xf numFmtId="165" fontId="31" fillId="6" borderId="1" xfId="8" applyNumberFormat="1" applyFont="1" applyFill="1" applyBorder="1" applyProtection="1"/>
    <xf numFmtId="165" fontId="31" fillId="6" borderId="29" xfId="8" applyNumberFormat="1" applyFont="1" applyFill="1" applyBorder="1" applyProtection="1"/>
    <xf numFmtId="165" fontId="31" fillId="7" borderId="0" xfId="8" applyNumberFormat="1" applyFont="1" applyFill="1" applyBorder="1" applyProtection="1"/>
    <xf numFmtId="0" fontId="31" fillId="0" borderId="64" xfId="15" applyFont="1" applyBorder="1"/>
    <xf numFmtId="0" fontId="32" fillId="0" borderId="64" xfId="15" applyFont="1" applyBorder="1" applyAlignment="1">
      <alignment horizontal="right"/>
    </xf>
    <xf numFmtId="165" fontId="32" fillId="7" borderId="64" xfId="8" applyNumberFormat="1" applyFont="1" applyFill="1" applyBorder="1" applyProtection="1"/>
    <xf numFmtId="0" fontId="31" fillId="0" borderId="0" xfId="15" applyFont="1"/>
    <xf numFmtId="166" fontId="31" fillId="7" borderId="0" xfId="15" applyNumberFormat="1" applyFont="1" applyFill="1" applyAlignment="1">
      <alignment horizontal="centerContinuous"/>
    </xf>
    <xf numFmtId="166" fontId="31" fillId="0" borderId="0" xfId="15" applyNumberFormat="1" applyFont="1"/>
    <xf numFmtId="0" fontId="32" fillId="0" borderId="0" xfId="15" applyFont="1" applyAlignment="1">
      <alignment horizontal="left" wrapText="1"/>
    </xf>
    <xf numFmtId="0" fontId="31" fillId="7" borderId="0" xfId="15" applyFont="1" applyFill="1" applyAlignment="1">
      <alignment horizontal="centerContinuous"/>
    </xf>
    <xf numFmtId="0" fontId="31" fillId="0" borderId="0" xfId="15" applyFont="1" applyAlignment="1">
      <alignment horizontal="left" vertical="top"/>
    </xf>
    <xf numFmtId="0" fontId="32" fillId="0" borderId="0" xfId="15" applyFont="1" applyAlignment="1">
      <alignment horizontal="left" vertical="top"/>
    </xf>
    <xf numFmtId="0" fontId="32" fillId="0" borderId="0" xfId="15" applyFont="1" applyAlignment="1">
      <alignment horizontal="left" vertical="top" wrapText="1"/>
    </xf>
    <xf numFmtId="0" fontId="30" fillId="0" borderId="0" xfId="15" applyFont="1" applyProtection="1">
      <protection locked="0"/>
    </xf>
    <xf numFmtId="0" fontId="50" fillId="0" borderId="0" xfId="0" applyFont="1" applyAlignment="1">
      <alignment horizontal="centerContinuous"/>
    </xf>
    <xf numFmtId="0" fontId="38" fillId="9" borderId="0" xfId="13" applyFont="1" applyFill="1" applyAlignment="1">
      <alignment horizontal="center" wrapText="1"/>
    </xf>
    <xf numFmtId="0" fontId="38" fillId="9" borderId="98" xfId="13" applyFont="1" applyFill="1" applyBorder="1" applyAlignment="1">
      <alignment horizontal="center" wrapText="1"/>
    </xf>
    <xf numFmtId="0" fontId="38" fillId="9" borderId="95" xfId="13" applyFont="1" applyFill="1" applyBorder="1" applyAlignment="1">
      <alignment horizontal="center" wrapText="1"/>
    </xf>
    <xf numFmtId="0" fontId="38" fillId="9" borderId="97" xfId="13" applyFont="1" applyFill="1" applyBorder="1" applyAlignment="1">
      <alignment horizontal="center" wrapText="1"/>
    </xf>
    <xf numFmtId="165" fontId="31" fillId="0" borderId="1" xfId="8" applyNumberFormat="1" applyFont="1" applyBorder="1" applyProtection="1">
      <protection locked="0"/>
    </xf>
    <xf numFmtId="0" fontId="31" fillId="0" borderId="1" xfId="15" applyFont="1" applyBorder="1" applyAlignment="1" applyProtection="1">
      <alignment horizontal="center"/>
      <protection locked="0"/>
    </xf>
    <xf numFmtId="165" fontId="31" fillId="7" borderId="1" xfId="1" applyNumberFormat="1" applyFont="1" applyFill="1" applyBorder="1" applyProtection="1"/>
    <xf numFmtId="165" fontId="31" fillId="0" borderId="0" xfId="8" applyNumberFormat="1" applyFont="1" applyBorder="1" applyProtection="1">
      <protection locked="0"/>
    </xf>
    <xf numFmtId="165" fontId="31" fillId="7" borderId="0" xfId="1" applyNumberFormat="1" applyFont="1" applyFill="1" applyBorder="1" applyProtection="1"/>
    <xf numFmtId="0" fontId="31" fillId="0" borderId="0" xfId="15" applyFont="1" applyAlignment="1" applyProtection="1">
      <alignment horizontal="center"/>
      <protection locked="0"/>
    </xf>
    <xf numFmtId="0" fontId="31" fillId="0" borderId="54" xfId="0" applyFont="1" applyBorder="1"/>
    <xf numFmtId="0" fontId="32" fillId="0" borderId="54" xfId="0" applyFont="1" applyBorder="1" applyAlignment="1">
      <alignment horizontal="right" vertical="center"/>
    </xf>
    <xf numFmtId="165" fontId="32" fillId="7" borderId="54" xfId="8" applyNumberFormat="1" applyFont="1" applyFill="1" applyBorder="1" applyAlignment="1" applyProtection="1">
      <alignment vertical="center"/>
    </xf>
    <xf numFmtId="165" fontId="32" fillId="7" borderId="52" xfId="8" applyNumberFormat="1" applyFont="1" applyFill="1" applyBorder="1" applyAlignment="1" applyProtection="1">
      <alignment vertical="center"/>
    </xf>
    <xf numFmtId="165" fontId="32" fillId="6" borderId="54" xfId="8" applyNumberFormat="1" applyFont="1" applyFill="1" applyBorder="1" applyAlignment="1" applyProtection="1">
      <alignment vertical="center"/>
    </xf>
    <xf numFmtId="0" fontId="32" fillId="0" borderId="0" xfId="0" applyFont="1" applyAlignment="1">
      <alignment horizontal="left" vertical="top" wrapText="1"/>
    </xf>
    <xf numFmtId="165" fontId="32" fillId="0" borderId="0" xfId="0" applyNumberFormat="1" applyFont="1" applyAlignment="1">
      <alignment horizontal="left" vertical="top" wrapText="1"/>
    </xf>
    <xf numFmtId="165" fontId="32" fillId="0" borderId="0" xfId="0" applyNumberFormat="1" applyFont="1" applyAlignment="1">
      <alignment horizontal="right" vertical="center"/>
    </xf>
    <xf numFmtId="165" fontId="32" fillId="7" borderId="1" xfId="8" applyNumberFormat="1" applyFont="1" applyFill="1" applyBorder="1" applyAlignment="1" applyProtection="1">
      <alignment vertical="center"/>
    </xf>
    <xf numFmtId="165" fontId="31" fillId="0" borderId="0" xfId="0" applyNumberFormat="1" applyFont="1"/>
    <xf numFmtId="165" fontId="32" fillId="0" borderId="74" xfId="0" applyNumberFormat="1" applyFont="1" applyBorder="1" applyAlignment="1">
      <alignment horizontal="left" vertical="top" wrapText="1"/>
    </xf>
    <xf numFmtId="165" fontId="32" fillId="7" borderId="69" xfId="8" applyNumberFormat="1" applyFont="1" applyFill="1" applyBorder="1" applyAlignment="1" applyProtection="1">
      <alignment vertical="center"/>
    </xf>
    <xf numFmtId="166" fontId="31" fillId="7" borderId="0" xfId="0" applyNumberFormat="1" applyFont="1" applyFill="1" applyAlignment="1">
      <alignment horizontal="left"/>
    </xf>
    <xf numFmtId="166" fontId="31" fillId="7" borderId="0" xfId="0" applyNumberFormat="1" applyFont="1" applyFill="1" applyAlignment="1">
      <alignment horizontal="center" vertical="center"/>
    </xf>
    <xf numFmtId="0" fontId="32" fillId="0" borderId="0" xfId="0" applyFont="1" applyAlignment="1">
      <alignment horizontal="left" wrapText="1"/>
    </xf>
    <xf numFmtId="0" fontId="31" fillId="7" borderId="0" xfId="0" applyFont="1" applyFill="1" applyAlignment="1">
      <alignment horizontal="left"/>
    </xf>
    <xf numFmtId="1" fontId="31" fillId="7" borderId="0" xfId="0" applyNumberFormat="1" applyFont="1" applyFill="1" applyAlignment="1">
      <alignment horizontal="center" vertical="center"/>
    </xf>
    <xf numFmtId="1" fontId="31" fillId="7" borderId="0" xfId="0" applyNumberFormat="1" applyFont="1" applyFill="1" applyAlignment="1">
      <alignment horizontal="centerContinuous"/>
    </xf>
    <xf numFmtId="43" fontId="31" fillId="0" borderId="0" xfId="0" applyNumberFormat="1" applyFont="1"/>
    <xf numFmtId="0" fontId="30" fillId="0" borderId="0" xfId="0" applyFont="1" applyProtection="1">
      <protection locked="0"/>
    </xf>
    <xf numFmtId="0" fontId="32" fillId="0" borderId="0" xfId="0" applyFont="1" applyAlignment="1">
      <alignment horizontal="centerContinuous" vertical="center"/>
    </xf>
    <xf numFmtId="0" fontId="38" fillId="9" borderId="96" xfId="13" applyFont="1" applyFill="1" applyBorder="1" applyAlignment="1">
      <alignment horizontal="center" wrapText="1"/>
    </xf>
    <xf numFmtId="167" fontId="38" fillId="9" borderId="96" xfId="13" applyNumberFormat="1" applyFont="1" applyFill="1" applyBorder="1" applyAlignment="1">
      <alignment horizontal="center" wrapText="1"/>
    </xf>
    <xf numFmtId="0" fontId="51" fillId="8" borderId="7" xfId="13" applyFont="1" applyFill="1" applyBorder="1" applyAlignment="1">
      <alignment vertical="center"/>
    </xf>
    <xf numFmtId="0" fontId="30" fillId="8" borderId="26" xfId="13" applyFont="1" applyFill="1" applyBorder="1" applyAlignment="1">
      <alignment horizontal="left" wrapText="1"/>
    </xf>
    <xf numFmtId="0" fontId="30" fillId="8" borderId="0" xfId="13" applyFont="1" applyFill="1" applyAlignment="1">
      <alignment horizontal="center" wrapText="1"/>
    </xf>
    <xf numFmtId="167" fontId="30" fillId="8" borderId="0" xfId="13" applyNumberFormat="1" applyFont="1" applyFill="1" applyAlignment="1">
      <alignment horizontal="right" wrapText="1"/>
    </xf>
    <xf numFmtId="0" fontId="30" fillId="8" borderId="27" xfId="13" applyFont="1" applyFill="1" applyBorder="1" applyAlignment="1">
      <alignment horizontal="right" wrapText="1"/>
    </xf>
    <xf numFmtId="0" fontId="2" fillId="0" borderId="20" xfId="13" applyFont="1" applyBorder="1" applyAlignment="1" applyProtection="1">
      <alignment horizontal="left"/>
      <protection locked="0"/>
    </xf>
    <xf numFmtId="0" fontId="2" fillId="0" borderId="20" xfId="13" applyFont="1" applyBorder="1" applyProtection="1">
      <protection locked="0"/>
    </xf>
    <xf numFmtId="168" fontId="31" fillId="0" borderId="21" xfId="13" applyNumberFormat="1" applyFont="1" applyBorder="1" applyAlignment="1" applyProtection="1">
      <alignment horizontal="center"/>
      <protection locked="0"/>
    </xf>
    <xf numFmtId="1" fontId="31" fillId="0" borderId="21" xfId="13" applyNumberFormat="1" applyFont="1" applyBorder="1" applyAlignment="1" applyProtection="1">
      <alignment horizontal="center"/>
      <protection locked="0"/>
    </xf>
    <xf numFmtId="165" fontId="31" fillId="0" borderId="21" xfId="8" applyNumberFormat="1" applyFont="1" applyFill="1" applyBorder="1" applyProtection="1">
      <protection locked="0"/>
    </xf>
    <xf numFmtId="165" fontId="2" fillId="0" borderId="21" xfId="8" applyNumberFormat="1" applyFont="1" applyFill="1" applyBorder="1" applyProtection="1">
      <protection locked="0"/>
    </xf>
    <xf numFmtId="0" fontId="2" fillId="0" borderId="31" xfId="13" applyFont="1" applyBorder="1" applyProtection="1">
      <protection locked="0"/>
    </xf>
    <xf numFmtId="165" fontId="2" fillId="7" borderId="22" xfId="8" applyNumberFormat="1" applyFont="1" applyFill="1" applyBorder="1" applyAlignment="1" applyProtection="1">
      <alignment horizontal="right"/>
    </xf>
    <xf numFmtId="41" fontId="31" fillId="0" borderId="1" xfId="0" applyNumberFormat="1" applyFont="1" applyBorder="1" applyAlignment="1" applyProtection="1">
      <alignment horizontal="center"/>
      <protection locked="0"/>
    </xf>
    <xf numFmtId="168" fontId="31" fillId="0" borderId="21" xfId="13" applyNumberFormat="1" applyFont="1" applyBorder="1" applyProtection="1">
      <protection locked="0"/>
    </xf>
    <xf numFmtId="165" fontId="2" fillId="0" borderId="22" xfId="8" applyNumberFormat="1" applyFont="1" applyFill="1" applyBorder="1" applyAlignment="1" applyProtection="1">
      <alignment horizontal="right"/>
      <protection locked="0"/>
    </xf>
    <xf numFmtId="165" fontId="2" fillId="7" borderId="22" xfId="1" applyNumberFormat="1" applyFont="1" applyFill="1" applyBorder="1" applyAlignment="1" applyProtection="1">
      <alignment horizontal="right"/>
    </xf>
    <xf numFmtId="0" fontId="2" fillId="0" borderId="39" xfId="13" applyFont="1" applyBorder="1" applyAlignment="1" applyProtection="1">
      <alignment horizontal="left"/>
      <protection locked="0"/>
    </xf>
    <xf numFmtId="0" fontId="2" fillId="0" borderId="39" xfId="13" applyFont="1" applyBorder="1" applyProtection="1">
      <protection locked="0"/>
    </xf>
    <xf numFmtId="168" fontId="31" fillId="0" borderId="40" xfId="13" applyNumberFormat="1" applyFont="1" applyBorder="1" applyAlignment="1" applyProtection="1">
      <alignment horizontal="center"/>
      <protection locked="0"/>
    </xf>
    <xf numFmtId="1" fontId="31" fillId="0" borderId="40" xfId="13" applyNumberFormat="1" applyFont="1" applyBorder="1" applyAlignment="1" applyProtection="1">
      <alignment horizontal="center"/>
      <protection locked="0"/>
    </xf>
    <xf numFmtId="165" fontId="31" fillId="0" borderId="40" xfId="8" applyNumberFormat="1" applyFont="1" applyFill="1" applyBorder="1" applyProtection="1">
      <protection locked="0"/>
    </xf>
    <xf numFmtId="165" fontId="2" fillId="0" borderId="40" xfId="8" applyNumberFormat="1" applyFont="1" applyFill="1" applyBorder="1" applyProtection="1">
      <protection locked="0"/>
    </xf>
    <xf numFmtId="0" fontId="2" fillId="0" borderId="53" xfId="13" applyFont="1" applyBorder="1" applyProtection="1">
      <protection locked="0"/>
    </xf>
    <xf numFmtId="165" fontId="2" fillId="7" borderId="41" xfId="1" applyNumberFormat="1" applyFont="1" applyFill="1" applyBorder="1" applyAlignment="1" applyProtection="1">
      <alignment horizontal="right"/>
    </xf>
    <xf numFmtId="41" fontId="31" fillId="0" borderId="0" xfId="0" applyNumberFormat="1" applyFont="1" applyAlignment="1" applyProtection="1">
      <alignment horizontal="center"/>
      <protection locked="0"/>
    </xf>
    <xf numFmtId="168" fontId="31" fillId="0" borderId="40" xfId="13" applyNumberFormat="1" applyFont="1" applyBorder="1" applyProtection="1">
      <protection locked="0"/>
    </xf>
    <xf numFmtId="165" fontId="2" fillId="0" borderId="41" xfId="8" applyNumberFormat="1" applyFont="1" applyFill="1" applyBorder="1" applyAlignment="1" applyProtection="1">
      <alignment horizontal="right"/>
      <protection locked="0"/>
    </xf>
    <xf numFmtId="0" fontId="2" fillId="0" borderId="54" xfId="13" applyFont="1" applyBorder="1"/>
    <xf numFmtId="0" fontId="2" fillId="0" borderId="67" xfId="13" applyFont="1" applyBorder="1"/>
    <xf numFmtId="0" fontId="2" fillId="0" borderId="75" xfId="13" applyFont="1" applyBorder="1" applyAlignment="1">
      <alignment horizontal="center"/>
    </xf>
    <xf numFmtId="1" fontId="2" fillId="0" borderId="75" xfId="13" applyNumberFormat="1" applyFont="1" applyBorder="1" applyAlignment="1">
      <alignment horizontal="center"/>
    </xf>
    <xf numFmtId="167" fontId="2" fillId="0" borderId="75" xfId="13" applyNumberFormat="1" applyFont="1" applyBorder="1"/>
    <xf numFmtId="167" fontId="2" fillId="0" borderId="67" xfId="13" applyNumberFormat="1" applyFont="1" applyBorder="1"/>
    <xf numFmtId="167" fontId="39" fillId="0" borderId="67" xfId="13" applyNumberFormat="1" applyFont="1" applyBorder="1" applyAlignment="1">
      <alignment horizontal="right"/>
    </xf>
    <xf numFmtId="165" fontId="39" fillId="7" borderId="67" xfId="8" applyNumberFormat="1" applyFont="1" applyFill="1" applyBorder="1" applyProtection="1"/>
    <xf numFmtId="166" fontId="31" fillId="7" borderId="0" xfId="0" applyNumberFormat="1" applyFont="1" applyFill="1" applyAlignment="1">
      <alignment horizontal="centerContinuous" vertical="center"/>
    </xf>
    <xf numFmtId="167" fontId="2" fillId="0" borderId="24" xfId="13" applyNumberFormat="1" applyFont="1" applyBorder="1"/>
    <xf numFmtId="0" fontId="2" fillId="0" borderId="24" xfId="13" applyFont="1" applyBorder="1"/>
    <xf numFmtId="0" fontId="31" fillId="7" borderId="0" xfId="0" applyFont="1" applyFill="1" applyAlignment="1">
      <alignment horizontal="centerContinuous" vertical="center"/>
    </xf>
    <xf numFmtId="1" fontId="31" fillId="7" borderId="0" xfId="0" applyNumberFormat="1" applyFont="1" applyFill="1" applyAlignment="1">
      <alignment horizontal="centerContinuous" vertical="center"/>
    </xf>
    <xf numFmtId="167" fontId="2" fillId="0" borderId="48" xfId="13" applyNumberFormat="1" applyFont="1" applyBorder="1"/>
    <xf numFmtId="0" fontId="2" fillId="0" borderId="48" xfId="13" applyFont="1" applyBorder="1"/>
    <xf numFmtId="1" fontId="2" fillId="0" borderId="0" xfId="13" applyNumberFormat="1" applyFont="1" applyAlignment="1">
      <alignment horizontal="center"/>
    </xf>
    <xf numFmtId="167" fontId="2" fillId="0" borderId="0" xfId="13" applyNumberFormat="1" applyFont="1"/>
    <xf numFmtId="0" fontId="30" fillId="0" borderId="0" xfId="13" applyFont="1" applyProtection="1">
      <protection locked="0"/>
    </xf>
    <xf numFmtId="0" fontId="30" fillId="9" borderId="70" xfId="13" applyFont="1" applyFill="1" applyBorder="1" applyAlignment="1">
      <alignment horizontal="center" wrapText="1"/>
    </xf>
    <xf numFmtId="0" fontId="38" fillId="9" borderId="101" xfId="13" applyFont="1" applyFill="1" applyBorder="1" applyAlignment="1">
      <alignment horizontal="center" wrapText="1"/>
    </xf>
    <xf numFmtId="0" fontId="38" fillId="9" borderId="99" xfId="13" applyFont="1" applyFill="1" applyBorder="1" applyAlignment="1">
      <alignment horizontal="center" wrapText="1"/>
    </xf>
    <xf numFmtId="0" fontId="30" fillId="9" borderId="25" xfId="13" applyFont="1" applyFill="1" applyBorder="1" applyAlignment="1">
      <alignment horizontal="center" wrapText="1"/>
    </xf>
    <xf numFmtId="0" fontId="38" fillId="9" borderId="36" xfId="13" applyFont="1" applyFill="1" applyBorder="1" applyAlignment="1">
      <alignment horizontal="center" wrapText="1"/>
    </xf>
    <xf numFmtId="0" fontId="38" fillId="9" borderId="100" xfId="13" applyFont="1" applyFill="1" applyBorder="1" applyAlignment="1">
      <alignment horizontal="center" wrapText="1"/>
    </xf>
    <xf numFmtId="0" fontId="31" fillId="0" borderId="0" xfId="0" applyFont="1" applyAlignment="1">
      <alignment horizontal="left" wrapText="1"/>
    </xf>
    <xf numFmtId="0" fontId="31" fillId="6" borderId="1" xfId="0" applyFont="1" applyFill="1" applyBorder="1" applyAlignment="1">
      <alignment horizontal="center"/>
    </xf>
    <xf numFmtId="165" fontId="31" fillId="0" borderId="1" xfId="8" applyNumberFormat="1" applyFont="1" applyFill="1" applyBorder="1" applyProtection="1">
      <protection locked="0"/>
    </xf>
    <xf numFmtId="165" fontId="31" fillId="0" borderId="68" xfId="8" applyNumberFormat="1" applyFont="1" applyFill="1" applyBorder="1" applyProtection="1">
      <protection locked="0"/>
    </xf>
    <xf numFmtId="165" fontId="2" fillId="0" borderId="44" xfId="30" applyNumberFormat="1" applyFont="1" applyBorder="1" applyProtection="1">
      <protection locked="0"/>
    </xf>
    <xf numFmtId="41" fontId="31" fillId="0" borderId="1" xfId="0" applyNumberFormat="1" applyFont="1" applyBorder="1" applyProtection="1">
      <protection locked="0"/>
    </xf>
    <xf numFmtId="165" fontId="31" fillId="0" borderId="0" xfId="8" applyNumberFormat="1" applyFont="1" applyFill="1" applyBorder="1" applyProtection="1">
      <protection locked="0"/>
    </xf>
    <xf numFmtId="165" fontId="31" fillId="0" borderId="45" xfId="8" applyNumberFormat="1" applyFont="1" applyFill="1" applyBorder="1" applyProtection="1">
      <protection locked="0"/>
    </xf>
    <xf numFmtId="41" fontId="31" fillId="0" borderId="0" xfId="0" applyNumberFormat="1" applyFont="1" applyProtection="1">
      <protection locked="0"/>
    </xf>
    <xf numFmtId="165" fontId="31" fillId="7" borderId="54" xfId="8" applyNumberFormat="1" applyFont="1" applyFill="1" applyBorder="1" applyProtection="1"/>
    <xf numFmtId="41" fontId="31" fillId="6" borderId="54" xfId="0" applyNumberFormat="1" applyFont="1" applyFill="1" applyBorder="1"/>
    <xf numFmtId="165" fontId="31" fillId="6" borderId="54" xfId="8" applyNumberFormat="1" applyFont="1" applyFill="1" applyBorder="1" applyProtection="1"/>
    <xf numFmtId="49" fontId="42" fillId="0" borderId="69" xfId="0" applyNumberFormat="1" applyFont="1" applyBorder="1" applyAlignment="1">
      <alignment horizontal="left"/>
    </xf>
    <xf numFmtId="0" fontId="31" fillId="0" borderId="69" xfId="0" applyFont="1" applyBorder="1"/>
    <xf numFmtId="164" fontId="31" fillId="6" borderId="68" xfId="1" applyNumberFormat="1" applyFont="1" applyFill="1" applyBorder="1" applyProtection="1"/>
    <xf numFmtId="44" fontId="31" fillId="7" borderId="1" xfId="1" applyNumberFormat="1" applyFont="1" applyFill="1" applyBorder="1" applyProtection="1"/>
    <xf numFmtId="165" fontId="31" fillId="7" borderId="52" xfId="8" applyNumberFormat="1" applyFont="1" applyFill="1" applyBorder="1" applyProtection="1"/>
    <xf numFmtId="41" fontId="31" fillId="6" borderId="52" xfId="0" applyNumberFormat="1" applyFont="1" applyFill="1" applyBorder="1"/>
    <xf numFmtId="165" fontId="31" fillId="6" borderId="52" xfId="8" applyNumberFormat="1" applyFont="1" applyFill="1" applyBorder="1" applyProtection="1"/>
    <xf numFmtId="49" fontId="31" fillId="0" borderId="64" xfId="0" applyNumberFormat="1" applyFont="1" applyBorder="1" applyAlignment="1">
      <alignment horizontal="right"/>
    </xf>
    <xf numFmtId="49" fontId="32" fillId="0" borderId="64" xfId="0" applyNumberFormat="1" applyFont="1" applyBorder="1" applyAlignment="1">
      <alignment horizontal="right"/>
    </xf>
    <xf numFmtId="165" fontId="32" fillId="7" borderId="90" xfId="8" applyNumberFormat="1" applyFont="1" applyFill="1" applyBorder="1" applyProtection="1"/>
    <xf numFmtId="164" fontId="31" fillId="6" borderId="65" xfId="1" applyNumberFormat="1" applyFont="1" applyFill="1" applyBorder="1" applyProtection="1"/>
    <xf numFmtId="0" fontId="38" fillId="9" borderId="42" xfId="13" applyFont="1" applyFill="1" applyBorder="1" applyAlignment="1">
      <alignment horizontal="center" wrapText="1"/>
    </xf>
    <xf numFmtId="167" fontId="38" fillId="9" borderId="42" xfId="13" applyNumberFormat="1" applyFont="1" applyFill="1" applyBorder="1" applyAlignment="1">
      <alignment horizontal="center" wrapText="1"/>
    </xf>
    <xf numFmtId="0" fontId="51" fillId="8" borderId="25" xfId="13" applyFont="1" applyFill="1" applyBorder="1" applyAlignment="1">
      <alignment vertical="center"/>
    </xf>
    <xf numFmtId="0" fontId="30" fillId="8" borderId="8" xfId="13" applyFont="1" applyFill="1" applyBorder="1" applyAlignment="1">
      <alignment horizontal="center" wrapText="1"/>
    </xf>
    <xf numFmtId="167" fontId="30" fillId="8" borderId="8" xfId="13" applyNumberFormat="1" applyFont="1" applyFill="1" applyBorder="1" applyAlignment="1">
      <alignment horizontal="center" wrapText="1"/>
    </xf>
    <xf numFmtId="167" fontId="30" fillId="8" borderId="102" xfId="13" applyNumberFormat="1" applyFont="1" applyFill="1" applyBorder="1" applyAlignment="1">
      <alignment horizontal="center" wrapText="1"/>
    </xf>
    <xf numFmtId="0" fontId="2" fillId="4" borderId="9" xfId="13" applyFont="1" applyFill="1" applyBorder="1" applyAlignment="1">
      <alignment wrapText="1"/>
    </xf>
    <xf numFmtId="165" fontId="2" fillId="4" borderId="9" xfId="8" applyNumberFormat="1" applyFont="1" applyFill="1" applyBorder="1" applyProtection="1">
      <protection locked="0"/>
    </xf>
    <xf numFmtId="165" fontId="2" fillId="7" borderId="9" xfId="8" applyNumberFormat="1" applyFont="1" applyFill="1" applyBorder="1" applyProtection="1"/>
    <xf numFmtId="165" fontId="2" fillId="7" borderId="10" xfId="8" applyNumberFormat="1" applyFont="1" applyFill="1" applyBorder="1" applyProtection="1"/>
    <xf numFmtId="0" fontId="2" fillId="4" borderId="2" xfId="13" applyFont="1" applyFill="1" applyBorder="1" applyAlignment="1">
      <alignment wrapText="1"/>
    </xf>
    <xf numFmtId="165" fontId="31" fillId="4" borderId="42" xfId="8" applyNumberFormat="1" applyFont="1" applyFill="1" applyBorder="1" applyProtection="1">
      <protection locked="0"/>
    </xf>
    <xf numFmtId="165" fontId="2" fillId="4" borderId="42" xfId="8" applyNumberFormat="1" applyFont="1" applyFill="1" applyBorder="1" applyProtection="1">
      <protection locked="0"/>
    </xf>
    <xf numFmtId="165" fontId="2" fillId="7" borderId="42" xfId="1" applyNumberFormat="1" applyFont="1" applyFill="1" applyBorder="1" applyProtection="1"/>
    <xf numFmtId="165" fontId="2" fillId="7" borderId="12" xfId="1" applyNumberFormat="1" applyFont="1" applyFill="1" applyBorder="1" applyProtection="1"/>
    <xf numFmtId="0" fontId="2" fillId="4" borderId="13" xfId="13" applyFont="1" applyFill="1" applyBorder="1" applyAlignment="1">
      <alignment wrapText="1"/>
    </xf>
    <xf numFmtId="165" fontId="31" fillId="4" borderId="66" xfId="8" applyNumberFormat="1" applyFont="1" applyFill="1" applyBorder="1" applyProtection="1">
      <protection locked="0"/>
    </xf>
    <xf numFmtId="165" fontId="2" fillId="4" borderId="66" xfId="8" applyNumberFormat="1" applyFont="1" applyFill="1" applyBorder="1" applyProtection="1">
      <protection locked="0"/>
    </xf>
    <xf numFmtId="165" fontId="2" fillId="7" borderId="61" xfId="1" applyNumberFormat="1" applyFont="1" applyFill="1" applyBorder="1" applyProtection="1"/>
    <xf numFmtId="0" fontId="39" fillId="0" borderId="0" xfId="13" applyFont="1" applyAlignment="1">
      <alignment horizontal="left"/>
    </xf>
    <xf numFmtId="167" fontId="39" fillId="0" borderId="54" xfId="13" applyNumberFormat="1" applyFont="1" applyBorder="1" applyAlignment="1">
      <alignment horizontal="right"/>
    </xf>
    <xf numFmtId="165" fontId="32" fillId="7" borderId="71" xfId="8" applyNumberFormat="1" applyFont="1" applyFill="1" applyBorder="1" applyProtection="1"/>
    <xf numFmtId="165" fontId="39" fillId="7" borderId="76" xfId="8" applyNumberFormat="1" applyFont="1" applyFill="1" applyBorder="1" applyProtection="1"/>
    <xf numFmtId="166" fontId="31" fillId="11" borderId="0" xfId="0" applyNumberFormat="1" applyFont="1" applyFill="1" applyAlignment="1">
      <alignment horizontal="centerContinuous"/>
    </xf>
    <xf numFmtId="0" fontId="51" fillId="8" borderId="7" xfId="31" applyFont="1" applyFill="1" applyBorder="1" applyAlignment="1">
      <alignment vertical="center"/>
    </xf>
    <xf numFmtId="0" fontId="30" fillId="8" borderId="3" xfId="31" applyFont="1" applyFill="1" applyBorder="1"/>
    <xf numFmtId="0" fontId="38" fillId="9" borderId="18" xfId="31" applyFont="1" applyFill="1" applyBorder="1" applyAlignment="1">
      <alignment horizontal="center"/>
    </xf>
    <xf numFmtId="0" fontId="38" fillId="9" borderId="19" xfId="31" applyFont="1" applyFill="1" applyBorder="1" applyAlignment="1">
      <alignment horizontal="center" wrapText="1"/>
    </xf>
    <xf numFmtId="0" fontId="46" fillId="9" borderId="37" xfId="31" applyFont="1" applyFill="1" applyBorder="1" applyAlignment="1">
      <alignment horizontal="center" vertical="center" wrapText="1"/>
    </xf>
    <xf numFmtId="0" fontId="2" fillId="0" borderId="11" xfId="31" applyFont="1" applyBorder="1"/>
    <xf numFmtId="165" fontId="2" fillId="0" borderId="9" xfId="8" applyNumberFormat="1" applyFont="1" applyFill="1" applyBorder="1" applyProtection="1">
      <protection locked="0"/>
    </xf>
    <xf numFmtId="165" fontId="2" fillId="0" borderId="9" xfId="8" applyNumberFormat="1" applyFont="1" applyFill="1" applyBorder="1" applyAlignment="1" applyProtection="1">
      <protection locked="0"/>
    </xf>
    <xf numFmtId="165" fontId="2" fillId="7" borderId="38" xfId="8" applyNumberFormat="1" applyFont="1" applyFill="1" applyBorder="1" applyAlignment="1" applyProtection="1"/>
    <xf numFmtId="164" fontId="2" fillId="0" borderId="42" xfId="1" applyNumberFormat="1" applyFont="1" applyFill="1" applyBorder="1" applyAlignment="1" applyProtection="1">
      <protection locked="0"/>
    </xf>
    <xf numFmtId="164" fontId="2" fillId="0" borderId="42" xfId="1" applyNumberFormat="1" applyFont="1" applyFill="1" applyBorder="1" applyProtection="1">
      <protection locked="0"/>
    </xf>
    <xf numFmtId="165" fontId="2" fillId="7" borderId="2" xfId="1" applyNumberFormat="1" applyFont="1" applyFill="1" applyBorder="1" applyProtection="1"/>
    <xf numFmtId="165" fontId="2" fillId="7" borderId="2" xfId="1" applyNumberFormat="1" applyFont="1" applyFill="1" applyBorder="1" applyAlignment="1" applyProtection="1"/>
    <xf numFmtId="164" fontId="2" fillId="0" borderId="49" xfId="1" applyNumberFormat="1" applyFont="1" applyFill="1" applyBorder="1" applyAlignment="1" applyProtection="1">
      <protection locked="0"/>
    </xf>
    <xf numFmtId="164" fontId="2" fillId="0" borderId="66" xfId="1" applyNumberFormat="1" applyFont="1" applyFill="1" applyBorder="1" applyAlignment="1" applyProtection="1">
      <protection locked="0"/>
    </xf>
    <xf numFmtId="164" fontId="2" fillId="0" borderId="66" xfId="1" applyNumberFormat="1" applyFont="1" applyFill="1" applyBorder="1" applyProtection="1">
      <protection locked="0"/>
    </xf>
    <xf numFmtId="0" fontId="39" fillId="0" borderId="0" xfId="31" applyFont="1" applyAlignment="1">
      <alignment horizontal="right"/>
    </xf>
    <xf numFmtId="165" fontId="39" fillId="7" borderId="77" xfId="8" applyNumberFormat="1" applyFont="1" applyFill="1" applyBorder="1" applyAlignment="1" applyProtection="1"/>
    <xf numFmtId="165" fontId="39" fillId="7" borderId="79" xfId="8" applyNumberFormat="1" applyFont="1" applyFill="1" applyBorder="1" applyProtection="1"/>
    <xf numFmtId="165" fontId="39" fillId="7" borderId="78" xfId="8" applyNumberFormat="1" applyFont="1" applyFill="1" applyBorder="1" applyProtection="1"/>
    <xf numFmtId="0" fontId="2" fillId="0" borderId="0" xfId="31" applyFont="1"/>
    <xf numFmtId="0" fontId="30" fillId="0" borderId="0" xfId="31" applyFont="1" applyProtection="1">
      <protection locked="0"/>
    </xf>
    <xf numFmtId="0" fontId="32" fillId="0" borderId="0" xfId="15" applyFont="1" applyAlignment="1">
      <alignment horizontal="centerContinuous" vertical="center"/>
    </xf>
    <xf numFmtId="0" fontId="38" fillId="9" borderId="96" xfId="16" applyFont="1" applyFill="1" applyBorder="1" applyAlignment="1">
      <alignment horizontal="center" wrapText="1"/>
    </xf>
    <xf numFmtId="167" fontId="38" fillId="9" borderId="96" xfId="16" applyNumberFormat="1" applyFont="1" applyFill="1" applyBorder="1" applyAlignment="1">
      <alignment horizontal="center" wrapText="1"/>
    </xf>
    <xf numFmtId="0" fontId="51" fillId="8" borderId="25" xfId="16" applyFont="1" applyFill="1" applyBorder="1" applyAlignment="1">
      <alignment vertical="center"/>
    </xf>
    <xf numFmtId="0" fontId="30" fillId="8" borderId="26" xfId="16" applyFont="1" applyFill="1" applyBorder="1" applyAlignment="1">
      <alignment horizontal="left" wrapText="1"/>
    </xf>
    <xf numFmtId="0" fontId="30" fillId="8" borderId="0" xfId="16" applyFont="1" applyFill="1" applyAlignment="1">
      <alignment horizontal="center" wrapText="1"/>
    </xf>
    <xf numFmtId="167" fontId="30" fillId="8" borderId="0" xfId="16" applyNumberFormat="1" applyFont="1" applyFill="1" applyAlignment="1">
      <alignment horizontal="right" wrapText="1"/>
    </xf>
    <xf numFmtId="0" fontId="30" fillId="8" borderId="27" xfId="16" applyFont="1" applyFill="1" applyBorder="1" applyAlignment="1">
      <alignment horizontal="right" wrapText="1"/>
    </xf>
    <xf numFmtId="0" fontId="2" fillId="0" borderId="20" xfId="16" applyFont="1" applyBorder="1" applyAlignment="1" applyProtection="1">
      <alignment horizontal="left"/>
      <protection locked="0"/>
    </xf>
    <xf numFmtId="0" fontId="2" fillId="0" borderId="20" xfId="16" applyFont="1" applyBorder="1" applyProtection="1">
      <protection locked="0"/>
    </xf>
    <xf numFmtId="168" fontId="31" fillId="0" borderId="21" xfId="16" applyNumberFormat="1" applyFont="1" applyBorder="1" applyAlignment="1" applyProtection="1">
      <alignment horizontal="center"/>
      <protection locked="0"/>
    </xf>
    <xf numFmtId="1" fontId="31" fillId="0" borderId="50" xfId="16" applyNumberFormat="1" applyFont="1" applyBorder="1" applyAlignment="1" applyProtection="1">
      <alignment horizontal="center"/>
      <protection locked="0"/>
    </xf>
    <xf numFmtId="165" fontId="31" fillId="0" borderId="50" xfId="8" applyNumberFormat="1" applyFont="1" applyFill="1" applyBorder="1" applyProtection="1">
      <protection locked="0"/>
    </xf>
    <xf numFmtId="165" fontId="2" fillId="7" borderId="22" xfId="8" applyNumberFormat="1" applyFont="1" applyFill="1" applyBorder="1" applyAlignment="1" applyProtection="1">
      <alignment horizontal="right" indent="2"/>
    </xf>
    <xf numFmtId="41" fontId="31" fillId="0" borderId="1" xfId="15" applyNumberFormat="1" applyFont="1" applyBorder="1" applyAlignment="1" applyProtection="1">
      <alignment horizontal="center"/>
      <protection locked="0"/>
    </xf>
    <xf numFmtId="168" fontId="31" fillId="0" borderId="21" xfId="16" applyNumberFormat="1" applyFont="1" applyBorder="1" applyProtection="1">
      <protection locked="0"/>
    </xf>
    <xf numFmtId="165" fontId="2" fillId="7" borderId="22" xfId="1" applyNumberFormat="1" applyFont="1" applyFill="1" applyBorder="1" applyAlignment="1" applyProtection="1">
      <alignment horizontal="right" indent="2"/>
    </xf>
    <xf numFmtId="0" fontId="2" fillId="0" borderId="39" xfId="16" applyFont="1" applyBorder="1" applyAlignment="1" applyProtection="1">
      <alignment horizontal="left"/>
      <protection locked="0"/>
    </xf>
    <xf numFmtId="0" fontId="2" fillId="0" borderId="39" xfId="16" applyFont="1" applyBorder="1" applyProtection="1">
      <protection locked="0"/>
    </xf>
    <xf numFmtId="168" fontId="31" fillId="0" borderId="87" xfId="16" applyNumberFormat="1" applyFont="1" applyBorder="1" applyAlignment="1" applyProtection="1">
      <alignment horizontal="center"/>
      <protection locked="0"/>
    </xf>
    <xf numFmtId="1" fontId="31" fillId="0" borderId="88" xfId="16" applyNumberFormat="1" applyFont="1" applyBorder="1" applyAlignment="1" applyProtection="1">
      <alignment horizontal="center"/>
      <protection locked="0"/>
    </xf>
    <xf numFmtId="165" fontId="31" fillId="0" borderId="88" xfId="8" applyNumberFormat="1" applyFont="1" applyFill="1" applyBorder="1" applyProtection="1">
      <protection locked="0"/>
    </xf>
    <xf numFmtId="165" fontId="2" fillId="0" borderId="89" xfId="8" applyNumberFormat="1" applyFont="1" applyFill="1" applyBorder="1" applyProtection="1">
      <protection locked="0"/>
    </xf>
    <xf numFmtId="165" fontId="2" fillId="7" borderId="41" xfId="1" applyNumberFormat="1" applyFont="1" applyFill="1" applyBorder="1" applyAlignment="1" applyProtection="1">
      <alignment horizontal="right" indent="2"/>
    </xf>
    <xf numFmtId="41" fontId="31" fillId="0" borderId="0" xfId="15" applyNumberFormat="1" applyFont="1" applyAlignment="1" applyProtection="1">
      <alignment horizontal="center"/>
      <protection locked="0"/>
    </xf>
    <xf numFmtId="168" fontId="31" fillId="0" borderId="40" xfId="16" applyNumberFormat="1" applyFont="1" applyBorder="1" applyProtection="1">
      <protection locked="0"/>
    </xf>
    <xf numFmtId="0" fontId="2" fillId="0" borderId="70" xfId="16" applyFont="1" applyBorder="1"/>
    <xf numFmtId="0" fontId="2" fillId="0" borderId="80" xfId="16" applyFont="1" applyBorder="1"/>
    <xf numFmtId="0" fontId="2" fillId="0" borderId="0" xfId="16" applyFont="1" applyAlignment="1">
      <alignment horizontal="center"/>
    </xf>
    <xf numFmtId="1" fontId="2" fillId="0" borderId="0" xfId="16" applyNumberFormat="1" applyFont="1" applyAlignment="1">
      <alignment horizontal="center"/>
    </xf>
    <xf numFmtId="167" fontId="2" fillId="0" borderId="0" xfId="16" applyNumberFormat="1" applyFont="1"/>
    <xf numFmtId="167" fontId="39" fillId="0" borderId="0" xfId="16" applyNumberFormat="1" applyFont="1"/>
    <xf numFmtId="167" fontId="39" fillId="0" borderId="85" xfId="16" applyNumberFormat="1" applyFont="1" applyBorder="1"/>
    <xf numFmtId="0" fontId="2" fillId="0" borderId="54" xfId="16" applyFont="1" applyBorder="1"/>
    <xf numFmtId="167" fontId="39" fillId="0" borderId="75" xfId="16" applyNumberFormat="1" applyFont="1" applyBorder="1"/>
    <xf numFmtId="167" fontId="39" fillId="0" borderId="75" xfId="16" applyNumberFormat="1" applyFont="1" applyBorder="1" applyAlignment="1">
      <alignment horizontal="right"/>
    </xf>
    <xf numFmtId="165" fontId="39" fillId="7" borderId="80" xfId="8" applyNumberFormat="1" applyFont="1" applyFill="1" applyBorder="1" applyProtection="1"/>
    <xf numFmtId="0" fontId="2" fillId="0" borderId="83" xfId="16" applyFont="1" applyBorder="1"/>
    <xf numFmtId="166" fontId="31" fillId="0" borderId="86" xfId="0" applyNumberFormat="1" applyFont="1" applyBorder="1" applyAlignment="1">
      <alignment horizontal="centerContinuous"/>
    </xf>
    <xf numFmtId="167" fontId="2" fillId="0" borderId="24" xfId="16" applyNumberFormat="1" applyFont="1" applyBorder="1"/>
    <xf numFmtId="0" fontId="2" fillId="0" borderId="24" xfId="16" applyFont="1" applyBorder="1"/>
    <xf numFmtId="0" fontId="2" fillId="0" borderId="84" xfId="16" applyFont="1" applyBorder="1"/>
    <xf numFmtId="167" fontId="2" fillId="0" borderId="48" xfId="16" applyNumberFormat="1" applyFont="1" applyBorder="1"/>
    <xf numFmtId="0" fontId="2" fillId="0" borderId="48" xfId="16" applyFont="1" applyBorder="1"/>
    <xf numFmtId="0" fontId="2" fillId="0" borderId="0" xfId="16" applyFont="1"/>
    <xf numFmtId="0" fontId="30" fillId="0" borderId="0" xfId="16" applyFont="1" applyProtection="1">
      <protection locked="0"/>
    </xf>
    <xf numFmtId="0" fontId="31" fillId="0" borderId="28" xfId="0" applyFont="1" applyBorder="1"/>
    <xf numFmtId="0" fontId="52" fillId="9" borderId="103" xfId="0" applyFont="1" applyFill="1" applyBorder="1" applyAlignment="1">
      <alignment wrapText="1"/>
    </xf>
    <xf numFmtId="0" fontId="46" fillId="9" borderId="42" xfId="0" applyFont="1" applyFill="1" applyBorder="1" applyAlignment="1">
      <alignment horizontal="center" wrapText="1"/>
    </xf>
    <xf numFmtId="0" fontId="46" fillId="9" borderId="104" xfId="0" applyFont="1" applyFill="1" applyBorder="1" applyAlignment="1">
      <alignment horizontal="center" wrapText="1"/>
    </xf>
    <xf numFmtId="0" fontId="31" fillId="2" borderId="13" xfId="0" applyFont="1" applyFill="1" applyBorder="1" applyAlignment="1">
      <alignment wrapText="1"/>
    </xf>
    <xf numFmtId="165" fontId="31" fillId="7" borderId="13" xfId="8" applyNumberFormat="1" applyFont="1" applyFill="1" applyBorder="1" applyAlignment="1" applyProtection="1">
      <alignment horizontal="right"/>
    </xf>
    <xf numFmtId="165" fontId="53" fillId="7" borderId="13" xfId="8" applyNumberFormat="1" applyFont="1" applyFill="1" applyBorder="1" applyAlignment="1" applyProtection="1">
      <alignment horizontal="right"/>
    </xf>
    <xf numFmtId="10" fontId="53" fillId="7" borderId="13" xfId="12" applyNumberFormat="1" applyFont="1" applyFill="1" applyBorder="1" applyAlignment="1" applyProtection="1">
      <alignment horizontal="right"/>
    </xf>
    <xf numFmtId="0" fontId="31" fillId="2" borderId="0" xfId="0" applyFont="1" applyFill="1"/>
    <xf numFmtId="167" fontId="31" fillId="2" borderId="0" xfId="0" applyNumberFormat="1" applyFont="1" applyFill="1" applyAlignment="1">
      <alignment horizontal="right"/>
    </xf>
    <xf numFmtId="167" fontId="39" fillId="0" borderId="81" xfId="0" applyNumberFormat="1" applyFont="1" applyBorder="1" applyAlignment="1">
      <alignment horizontal="right"/>
    </xf>
    <xf numFmtId="167" fontId="39" fillId="0" borderId="58" xfId="0" applyNumberFormat="1" applyFont="1" applyBorder="1" applyAlignment="1">
      <alignment horizontal="right"/>
    </xf>
    <xf numFmtId="165" fontId="39" fillId="7" borderId="71" xfId="8" applyNumberFormat="1" applyFont="1" applyFill="1" applyBorder="1" applyAlignment="1" applyProtection="1">
      <alignment horizontal="right"/>
    </xf>
    <xf numFmtId="0" fontId="32" fillId="0" borderId="0" xfId="23" applyFont="1" applyAlignment="1">
      <alignment vertical="center"/>
    </xf>
    <xf numFmtId="0" fontId="31" fillId="7" borderId="2" xfId="23" applyFont="1" applyFill="1" applyBorder="1" applyAlignment="1">
      <alignment horizontal="centerContinuous"/>
    </xf>
    <xf numFmtId="166" fontId="31" fillId="7" borderId="82" xfId="23" applyNumberFormat="1" applyFont="1" applyFill="1" applyBorder="1" applyAlignment="1">
      <alignment horizontal="centerContinuous"/>
    </xf>
    <xf numFmtId="0" fontId="54" fillId="7" borderId="82" xfId="23" applyFont="1" applyFill="1" applyBorder="1" applyAlignment="1">
      <alignment horizontal="centerContinuous"/>
    </xf>
    <xf numFmtId="0" fontId="30" fillId="9" borderId="42" xfId="35" applyFont="1" applyFill="1" applyBorder="1" applyAlignment="1">
      <alignment horizontal="center" wrapText="1"/>
    </xf>
    <xf numFmtId="167" fontId="30" fillId="9" borderId="42" xfId="35" applyNumberFormat="1" applyFont="1" applyFill="1" applyBorder="1" applyAlignment="1">
      <alignment horizontal="center" wrapText="1"/>
    </xf>
    <xf numFmtId="0" fontId="31" fillId="0" borderId="42" xfId="23" applyFont="1" applyBorder="1" applyProtection="1">
      <protection locked="0"/>
    </xf>
    <xf numFmtId="0" fontId="31" fillId="0" borderId="42" xfId="23" applyFont="1" applyBorder="1"/>
    <xf numFmtId="0" fontId="30" fillId="0" borderId="0" xfId="23" applyFont="1" applyProtection="1">
      <protection locked="0"/>
    </xf>
    <xf numFmtId="0" fontId="30" fillId="2" borderId="0" xfId="23" applyFont="1" applyFill="1" applyProtection="1">
      <protection locked="0"/>
    </xf>
    <xf numFmtId="0" fontId="30" fillId="0" borderId="0" xfId="0" applyFont="1" applyAlignment="1" applyProtection="1">
      <alignment horizontal="left"/>
      <protection locked="0"/>
    </xf>
    <xf numFmtId="43" fontId="33" fillId="0" borderId="0" xfId="0" applyNumberFormat="1" applyFont="1"/>
    <xf numFmtId="43" fontId="33" fillId="0" borderId="0" xfId="0" applyNumberFormat="1" applyFont="1" applyAlignment="1">
      <alignment horizontal="right"/>
    </xf>
    <xf numFmtId="0" fontId="30" fillId="9" borderId="0" xfId="0" applyFont="1" applyFill="1" applyAlignment="1">
      <alignment horizontal="center"/>
    </xf>
    <xf numFmtId="0" fontId="38" fillId="9" borderId="1" xfId="0" applyFont="1" applyFill="1" applyBorder="1" applyAlignment="1">
      <alignment horizontal="left" wrapText="1"/>
    </xf>
    <xf numFmtId="0" fontId="38" fillId="9" borderId="0" xfId="0" applyFont="1" applyFill="1" applyAlignment="1">
      <alignment horizontal="center" wrapText="1"/>
    </xf>
    <xf numFmtId="0" fontId="42" fillId="0" borderId="0" xfId="0" applyFont="1"/>
    <xf numFmtId="42" fontId="32" fillId="6" borderId="1" xfId="0" applyNumberFormat="1" applyFont="1" applyFill="1" applyBorder="1" applyAlignment="1">
      <alignment vertical="center"/>
    </xf>
    <xf numFmtId="42" fontId="31" fillId="7" borderId="43" xfId="0" applyNumberFormat="1" applyFont="1" applyFill="1" applyBorder="1" applyAlignment="1">
      <alignment vertical="center"/>
    </xf>
    <xf numFmtId="0" fontId="49" fillId="0" borderId="0" xfId="0" applyFont="1"/>
    <xf numFmtId="42" fontId="31" fillId="7" borderId="29" xfId="0" applyNumberFormat="1" applyFont="1" applyFill="1" applyBorder="1" applyAlignment="1">
      <alignment vertical="center"/>
    </xf>
    <xf numFmtId="42" fontId="31" fillId="7" borderId="45" xfId="0" applyNumberFormat="1" applyFont="1" applyFill="1" applyBorder="1" applyAlignment="1">
      <alignment vertical="center"/>
    </xf>
    <xf numFmtId="42" fontId="32" fillId="6" borderId="52" xfId="0" applyNumberFormat="1" applyFont="1" applyFill="1" applyBorder="1" applyAlignment="1">
      <alignment vertical="center"/>
    </xf>
    <xf numFmtId="49" fontId="55" fillId="0" borderId="0" xfId="0" applyNumberFormat="1" applyFont="1" applyAlignment="1">
      <alignment horizontal="center"/>
    </xf>
    <xf numFmtId="0" fontId="31" fillId="0" borderId="0" xfId="0" applyFont="1" applyAlignment="1">
      <alignment horizontal="center" vertical="center"/>
    </xf>
    <xf numFmtId="42" fontId="32" fillId="7" borderId="91" xfId="0" applyNumberFormat="1" applyFont="1" applyFill="1" applyBorder="1" applyAlignment="1">
      <alignment vertical="center"/>
    </xf>
    <xf numFmtId="42" fontId="31" fillId="7" borderId="1" xfId="0" applyNumberFormat="1" applyFont="1" applyFill="1" applyBorder="1"/>
    <xf numFmtId="10" fontId="31" fillId="7" borderId="1" xfId="0" applyNumberFormat="1" applyFont="1" applyFill="1" applyBorder="1"/>
    <xf numFmtId="165" fontId="31" fillId="2" borderId="97" xfId="8" applyNumberFormat="1" applyFont="1" applyFill="1" applyBorder="1" applyProtection="1">
      <protection locked="0"/>
    </xf>
    <xf numFmtId="44" fontId="31" fillId="0" borderId="0" xfId="0" applyNumberFormat="1" applyFont="1"/>
    <xf numFmtId="10" fontId="31" fillId="7" borderId="0" xfId="0" applyNumberFormat="1" applyFont="1" applyFill="1"/>
    <xf numFmtId="0" fontId="56" fillId="0" borderId="0" xfId="0" applyFont="1"/>
    <xf numFmtId="10" fontId="31" fillId="6" borderId="1" xfId="0" applyNumberFormat="1" applyFont="1" applyFill="1" applyBorder="1"/>
    <xf numFmtId="10" fontId="31" fillId="0" borderId="0" xfId="0" applyNumberFormat="1" applyFont="1"/>
    <xf numFmtId="42" fontId="31" fillId="7" borderId="43" xfId="0" applyNumberFormat="1" applyFont="1" applyFill="1" applyBorder="1"/>
    <xf numFmtId="42" fontId="31" fillId="7" borderId="29" xfId="0" applyNumberFormat="1" applyFont="1" applyFill="1" applyBorder="1"/>
    <xf numFmtId="165" fontId="31" fillId="2" borderId="42" xfId="8" applyNumberFormat="1" applyFont="1" applyFill="1" applyBorder="1" applyProtection="1">
      <protection locked="0"/>
    </xf>
    <xf numFmtId="42" fontId="31" fillId="0" borderId="0" xfId="0" applyNumberFormat="1" applyFont="1"/>
    <xf numFmtId="42" fontId="31" fillId="7" borderId="34" xfId="0" applyNumberFormat="1" applyFont="1" applyFill="1" applyBorder="1"/>
    <xf numFmtId="0" fontId="31" fillId="0" borderId="74" xfId="0" applyFont="1" applyBorder="1"/>
    <xf numFmtId="0" fontId="33" fillId="11" borderId="0" xfId="0" applyFont="1" applyFill="1"/>
    <xf numFmtId="42" fontId="31" fillId="7" borderId="0" xfId="0" applyNumberFormat="1" applyFont="1" applyFill="1"/>
    <xf numFmtId="165" fontId="31" fillId="2" borderId="105" xfId="8" applyNumberFormat="1" applyFont="1" applyFill="1" applyBorder="1" applyProtection="1">
      <protection locked="0"/>
    </xf>
    <xf numFmtId="42" fontId="31" fillId="7" borderId="106" xfId="0" applyNumberFormat="1" applyFont="1" applyFill="1" applyBorder="1"/>
    <xf numFmtId="0" fontId="44" fillId="0" borderId="0" xfId="0" applyFont="1" applyAlignment="1">
      <alignment horizontal="left" vertical="center"/>
    </xf>
    <xf numFmtId="0" fontId="1" fillId="0" borderId="20" xfId="30" applyFont="1" applyBorder="1"/>
    <xf numFmtId="165" fontId="1" fillId="11" borderId="44" xfId="8" applyNumberFormat="1" applyFont="1" applyFill="1" applyBorder="1" applyAlignment="1" applyProtection="1"/>
    <xf numFmtId="165" fontId="1" fillId="0" borderId="44" xfId="8" applyNumberFormat="1" applyFont="1" applyFill="1" applyBorder="1" applyAlignment="1" applyProtection="1">
      <protection locked="0"/>
    </xf>
    <xf numFmtId="165" fontId="32" fillId="6" borderId="62" xfId="14" applyNumberFormat="1" applyFont="1" applyFill="1" applyBorder="1" applyProtection="1"/>
    <xf numFmtId="166" fontId="31" fillId="0" borderId="0" xfId="0" applyNumberFormat="1" applyFont="1" applyAlignment="1">
      <alignment horizontal="left"/>
    </xf>
    <xf numFmtId="0" fontId="32" fillId="0" borderId="0" xfId="15" applyFont="1" applyAlignment="1">
      <alignment vertical="top"/>
    </xf>
  </cellXfs>
  <cellStyles count="36">
    <cellStyle name="Comma" xfId="1" builtinId="3"/>
    <cellStyle name="Comma 2" xfId="2" xr:uid="{00000000-0005-0000-0000-000001000000}"/>
    <cellStyle name="Comma 2 2" xfId="3" xr:uid="{00000000-0005-0000-0000-000002000000}"/>
    <cellStyle name="Comma 2 2 2" xfId="18" xr:uid="{7091E71B-9FBE-4801-ACF6-4F8BA57751A0}"/>
    <cellStyle name="Comma 2 3" xfId="4" xr:uid="{00000000-0005-0000-0000-000003000000}"/>
    <cellStyle name="Comma 2 3 2" xfId="19" xr:uid="{4DCA355C-D600-43BD-ADDF-DF1EC95673DE}"/>
    <cellStyle name="Comma 2 4" xfId="5" xr:uid="{00000000-0005-0000-0000-000004000000}"/>
    <cellStyle name="Comma 2 4 2" xfId="20" xr:uid="{73AE09D3-D334-4127-A375-E7F7993BBE9C}"/>
    <cellStyle name="Comma 2 5" xfId="17" xr:uid="{AA7FBA50-C325-41D5-B4F7-6A3D1D01A90B}"/>
    <cellStyle name="Comma 3" xfId="6" xr:uid="{00000000-0005-0000-0000-000005000000}"/>
    <cellStyle name="Comma 3 2" xfId="21" xr:uid="{60DF0B30-4D0A-4CE3-A780-917C15FA47A6}"/>
    <cellStyle name="Comma 4" xfId="7" xr:uid="{00000000-0005-0000-0000-000006000000}"/>
    <cellStyle name="Comma 4 2" xfId="22" xr:uid="{74F3022E-2247-4858-9F9D-83F95610200B}"/>
    <cellStyle name="Currency" xfId="8" builtinId="4"/>
    <cellStyle name="Currency 2" xfId="14" xr:uid="{00000000-0005-0000-0000-000008000000}"/>
    <cellStyle name="Hyperlink" xfId="9" builtinId="8"/>
    <cellStyle name="Normal" xfId="0" builtinId="0"/>
    <cellStyle name="Normal 2" xfId="10" xr:uid="{00000000-0005-0000-0000-00000B000000}"/>
    <cellStyle name="Normal 2 2" xfId="23" xr:uid="{1B6EAE6F-A280-48AB-9356-72EAE6106ED3}"/>
    <cellStyle name="Normal 3" xfId="11" xr:uid="{00000000-0005-0000-0000-00000C000000}"/>
    <cellStyle name="Normal 3 2" xfId="24" xr:uid="{FB18FB1A-D595-4FE0-BDB0-02DFC7870788}"/>
    <cellStyle name="Normal 4" xfId="13" xr:uid="{00000000-0005-0000-0000-00000D000000}"/>
    <cellStyle name="Normal 4 2" xfId="16" xr:uid="{00000000-0005-0000-0000-00000E000000}"/>
    <cellStyle name="Normal 4 2 2" xfId="26" xr:uid="{AC416111-17CF-4074-9216-4754C44246EF}"/>
    <cellStyle name="Normal 4 2 2 2" xfId="30" xr:uid="{16C691FA-89B8-45EF-8EFF-462D763A3DD9}"/>
    <cellStyle name="Normal 4 2 3" xfId="35" xr:uid="{655E9523-5BFF-449C-9025-8CC03EBA3A64}"/>
    <cellStyle name="Normal 4 3" xfId="25" xr:uid="{CC7D064E-0F26-49E8-8CEF-3ACAAE0D4213}"/>
    <cellStyle name="Normal 4 4" xfId="31" xr:uid="{1E10CA15-5785-4A54-BAFA-EA5287928F35}"/>
    <cellStyle name="Normal 4 4 2" xfId="34" xr:uid="{12AD51F5-BF0F-486B-8166-21AC893531E0}"/>
    <cellStyle name="Normal 5" xfId="15" xr:uid="{00000000-0005-0000-0000-00000F000000}"/>
    <cellStyle name="Normal 6" xfId="28" xr:uid="{68272E9E-527E-4D5A-9472-DF340A278488}"/>
    <cellStyle name="Normal 7" xfId="32" xr:uid="{04454FDB-69B0-46BE-8D8C-355482F39AC6}"/>
    <cellStyle name="Normal 8" xfId="33" xr:uid="{4A9E27AA-D19D-4551-BB1E-8786FE4C6486}"/>
    <cellStyle name="Percent" xfId="12" builtinId="5"/>
    <cellStyle name="Percent 2" xfId="27" xr:uid="{F22C7E1F-9E91-4218-9F49-C069CF3D8536}"/>
    <cellStyle name="Percent 3" xfId="29" xr:uid="{E1CBA937-ACFF-462B-80C6-890843758057}"/>
  </cellStyles>
  <dxfs count="1">
    <dxf>
      <fill>
        <patternFill>
          <bgColor theme="1"/>
        </patternFill>
      </fill>
    </dxf>
  </dxfs>
  <tableStyles count="0" defaultTableStyle="TableStyleMedium9" defaultPivotStyle="PivotStyleLight16"/>
  <colors>
    <mruColors>
      <color rgb="FF2D6E8D"/>
      <color rgb="FF4F81BD"/>
      <color rgb="FFAAAAAA"/>
      <color rgb="FF17315A"/>
      <color rgb="FF333333"/>
      <color rgb="FF969696"/>
      <color rgb="FFC0C0C0"/>
      <color rgb="FF3399FF"/>
      <color rgb="FFCCECFF"/>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63CA1-A230-47C3-8F31-DD9FCB503220}">
  <dimension ref="A1:XFD74"/>
  <sheetViews>
    <sheetView showGridLines="0" tabSelected="1" zoomScale="95" zoomScaleNormal="95" zoomScaleSheetLayoutView="100" workbookViewId="0"/>
  </sheetViews>
  <sheetFormatPr defaultColWidth="0" defaultRowHeight="17.25" zeroHeight="1" x14ac:dyDescent="0.3"/>
  <cols>
    <col min="1" max="1" width="3.5" style="76" customWidth="1"/>
    <col min="2" max="2" width="36.33203125" style="36" customWidth="1"/>
    <col min="3" max="3" width="30" style="36" customWidth="1"/>
    <col min="4" max="4" width="12.6640625" style="36" customWidth="1"/>
    <col min="5" max="5" width="11.1640625" style="36" customWidth="1"/>
    <col min="6" max="6" width="19" style="36" customWidth="1"/>
    <col min="7" max="7" width="42" style="36" customWidth="1"/>
    <col min="8" max="8" width="9.33203125" style="21" hidden="1" customWidth="1"/>
    <col min="9" max="9" width="0.33203125" style="23" hidden="1" customWidth="1"/>
    <col min="10" max="10" width="4.33203125" style="21" hidden="1" customWidth="1"/>
    <col min="11" max="12" width="0" style="21" hidden="1" customWidth="1"/>
    <col min="13" max="16383" width="9.33203125" style="21" hidden="1"/>
    <col min="16384" max="16384" width="30" style="21" hidden="1" customWidth="1"/>
  </cols>
  <sheetData>
    <row r="1" spans="1:10" x14ac:dyDescent="0.3">
      <c r="A1" s="70" t="s">
        <v>388</v>
      </c>
    </row>
    <row r="2" spans="1:10" x14ac:dyDescent="0.3">
      <c r="A2" s="71" t="s">
        <v>0</v>
      </c>
    </row>
    <row r="3" spans="1:10" x14ac:dyDescent="0.3">
      <c r="A3" s="71" t="s">
        <v>1</v>
      </c>
      <c r="G3" s="72"/>
    </row>
    <row r="4" spans="1:10" ht="30.6" customHeight="1" x14ac:dyDescent="0.3">
      <c r="A4" s="73" t="s">
        <v>2</v>
      </c>
      <c r="B4" s="37"/>
      <c r="C4" s="37"/>
      <c r="D4" s="37"/>
      <c r="E4" s="37"/>
      <c r="F4" s="37"/>
      <c r="G4" s="37"/>
      <c r="H4" s="20"/>
    </row>
    <row r="5" spans="1:10" ht="15" customHeight="1" x14ac:dyDescent="0.3">
      <c r="A5" s="74" t="s">
        <v>3</v>
      </c>
      <c r="B5" s="74"/>
      <c r="C5" s="74"/>
      <c r="D5" s="74"/>
      <c r="E5" s="74"/>
      <c r="F5" s="74"/>
      <c r="G5" s="74"/>
      <c r="H5" s="20"/>
    </row>
    <row r="6" spans="1:10" ht="16.350000000000001" customHeight="1" x14ac:dyDescent="0.3">
      <c r="A6" s="75" t="s">
        <v>322</v>
      </c>
      <c r="B6" s="74"/>
      <c r="D6" s="74"/>
      <c r="E6" s="74"/>
      <c r="F6" s="74"/>
      <c r="G6" s="74"/>
      <c r="H6" s="20"/>
    </row>
    <row r="7" spans="1:10" ht="24" customHeight="1" x14ac:dyDescent="0.3">
      <c r="A7" s="76" t="s">
        <v>4</v>
      </c>
      <c r="B7" s="74" t="s">
        <v>5</v>
      </c>
    </row>
    <row r="8" spans="1:10" ht="22.35" customHeight="1" x14ac:dyDescent="0.3">
      <c r="B8" s="77" t="s">
        <v>6</v>
      </c>
      <c r="C8" s="78"/>
      <c r="D8" s="79"/>
      <c r="E8" s="79"/>
      <c r="F8" s="80" t="s">
        <v>7</v>
      </c>
      <c r="G8" s="81"/>
    </row>
    <row r="9" spans="1:10" ht="20.100000000000001" customHeight="1" x14ac:dyDescent="0.3">
      <c r="B9" s="77" t="s">
        <v>8</v>
      </c>
      <c r="C9" s="82"/>
      <c r="D9" s="83"/>
      <c r="E9" s="83"/>
      <c r="F9" s="84" t="s">
        <v>9</v>
      </c>
      <c r="G9" s="81"/>
    </row>
    <row r="10" spans="1:10" ht="20.100000000000001" customHeight="1" x14ac:dyDescent="0.3">
      <c r="B10" s="77" t="s">
        <v>10</v>
      </c>
      <c r="C10" s="85"/>
      <c r="D10" s="79"/>
      <c r="E10" s="79"/>
      <c r="F10" s="86" t="s">
        <v>11</v>
      </c>
      <c r="G10" s="81"/>
    </row>
    <row r="11" spans="1:10" ht="20.100000000000001" customHeight="1" x14ac:dyDescent="0.3">
      <c r="B11" s="77" t="s">
        <v>12</v>
      </c>
      <c r="C11" s="85"/>
      <c r="D11" s="83"/>
      <c r="E11" s="87"/>
      <c r="F11" s="88" t="s">
        <v>13</v>
      </c>
      <c r="G11" s="81"/>
    </row>
    <row r="12" spans="1:10" ht="20.100000000000001" customHeight="1" x14ac:dyDescent="0.3">
      <c r="B12" s="77" t="s">
        <v>14</v>
      </c>
      <c r="C12" s="89"/>
      <c r="D12" s="83"/>
      <c r="E12" s="83"/>
      <c r="F12" s="88" t="s">
        <v>15</v>
      </c>
      <c r="G12" s="82"/>
    </row>
    <row r="13" spans="1:10" ht="20.100000000000001" customHeight="1" x14ac:dyDescent="0.3">
      <c r="B13" s="77" t="s">
        <v>16</v>
      </c>
      <c r="C13" s="85"/>
      <c r="D13" s="86" t="s">
        <v>17</v>
      </c>
      <c r="E13" s="38" t="s">
        <v>18</v>
      </c>
      <c r="F13" s="86" t="s">
        <v>19</v>
      </c>
      <c r="G13" s="82"/>
    </row>
    <row r="14" spans="1:10" ht="20.100000000000001" customHeight="1" x14ac:dyDescent="0.3">
      <c r="B14" s="77" t="s">
        <v>20</v>
      </c>
      <c r="C14" s="90"/>
      <c r="D14" s="91"/>
      <c r="E14" s="91"/>
      <c r="F14" s="91"/>
      <c r="G14" s="71"/>
    </row>
    <row r="15" spans="1:10" ht="26.85" customHeight="1" x14ac:dyDescent="0.3">
      <c r="A15" s="76" t="s">
        <v>21</v>
      </c>
      <c r="B15" s="73" t="s">
        <v>280</v>
      </c>
      <c r="C15" s="71"/>
      <c r="D15" s="71"/>
      <c r="E15" s="71"/>
      <c r="G15" s="92"/>
      <c r="J15" s="23"/>
    </row>
    <row r="16" spans="1:10" ht="14.85" customHeight="1" x14ac:dyDescent="0.3">
      <c r="B16" s="93" t="s">
        <v>22</v>
      </c>
      <c r="C16" s="71"/>
      <c r="D16" s="71"/>
      <c r="E16" s="71"/>
      <c r="G16" s="92"/>
      <c r="J16" s="23"/>
    </row>
    <row r="17" spans="1:10" ht="14.85" customHeight="1" x14ac:dyDescent="0.3">
      <c r="B17" s="93" t="s">
        <v>23</v>
      </c>
      <c r="C17" s="94"/>
      <c r="D17" s="71"/>
      <c r="E17" s="71"/>
      <c r="G17" s="92"/>
      <c r="J17" s="23"/>
    </row>
    <row r="18" spans="1:10" ht="27" customHeight="1" x14ac:dyDescent="0.3">
      <c r="A18" s="76" t="s">
        <v>24</v>
      </c>
      <c r="B18" s="73" t="s">
        <v>314</v>
      </c>
      <c r="C18" s="71"/>
      <c r="D18" s="71"/>
      <c r="E18" s="71"/>
      <c r="G18" s="92"/>
      <c r="J18" s="23"/>
    </row>
    <row r="19" spans="1:10" ht="14.85" customHeight="1" x14ac:dyDescent="0.3">
      <c r="B19" s="93" t="s">
        <v>321</v>
      </c>
      <c r="C19" s="71"/>
      <c r="D19" s="71"/>
      <c r="E19" s="71"/>
      <c r="G19" s="92"/>
      <c r="J19" s="23"/>
    </row>
    <row r="20" spans="1:10" ht="14.85" customHeight="1" x14ac:dyDescent="0.3">
      <c r="B20" s="93" t="s">
        <v>23</v>
      </c>
      <c r="C20" s="94"/>
      <c r="D20" s="71"/>
      <c r="E20" s="71"/>
      <c r="G20" s="92"/>
      <c r="J20" s="23"/>
    </row>
    <row r="21" spans="1:10" ht="28.35" customHeight="1" x14ac:dyDescent="0.3">
      <c r="A21" s="76" t="s">
        <v>43</v>
      </c>
      <c r="B21" s="74" t="s">
        <v>25</v>
      </c>
      <c r="I21" s="21"/>
    </row>
    <row r="22" spans="1:10" ht="14.1" customHeight="1" x14ac:dyDescent="0.3">
      <c r="B22" s="95" t="s">
        <v>26</v>
      </c>
      <c r="C22" s="95"/>
      <c r="D22" s="95"/>
      <c r="E22" s="95"/>
      <c r="F22" s="95"/>
      <c r="G22" s="95"/>
    </row>
    <row r="23" spans="1:10" ht="15.6" customHeight="1" x14ac:dyDescent="0.2">
      <c r="A23" s="96" t="s">
        <v>27</v>
      </c>
      <c r="B23" s="97" t="s">
        <v>28</v>
      </c>
      <c r="C23" s="97"/>
      <c r="D23" s="97"/>
      <c r="E23" s="97"/>
      <c r="F23" s="97"/>
      <c r="G23" s="97"/>
    </row>
    <row r="24" spans="1:10" ht="15" customHeight="1" x14ac:dyDescent="0.3">
      <c r="A24" s="96" t="s">
        <v>29</v>
      </c>
      <c r="B24" s="97" t="s">
        <v>323</v>
      </c>
    </row>
    <row r="25" spans="1:10" ht="15" customHeight="1" x14ac:dyDescent="0.3">
      <c r="A25" s="96"/>
      <c r="B25" s="97" t="s">
        <v>325</v>
      </c>
    </row>
    <row r="26" spans="1:10" x14ac:dyDescent="0.3">
      <c r="A26" s="96"/>
      <c r="B26" s="97" t="s">
        <v>324</v>
      </c>
    </row>
    <row r="27" spans="1:10" ht="17.850000000000001" customHeight="1" x14ac:dyDescent="0.2">
      <c r="A27" s="96" t="s">
        <v>30</v>
      </c>
      <c r="B27" s="97" t="s">
        <v>327</v>
      </c>
      <c r="C27" s="97"/>
      <c r="D27" s="97"/>
      <c r="E27" s="97"/>
      <c r="F27" s="97"/>
      <c r="G27" s="97"/>
    </row>
    <row r="28" spans="1:10" ht="17.850000000000001" customHeight="1" x14ac:dyDescent="0.2">
      <c r="A28" s="96"/>
      <c r="B28" s="97" t="s">
        <v>326</v>
      </c>
      <c r="C28" s="97"/>
      <c r="D28" s="97"/>
      <c r="E28" s="97"/>
      <c r="F28" s="97"/>
      <c r="G28" s="97"/>
    </row>
    <row r="29" spans="1:10" ht="15.6" customHeight="1" x14ac:dyDescent="0.2">
      <c r="A29" s="96" t="s">
        <v>31</v>
      </c>
      <c r="B29" s="97" t="s">
        <v>328</v>
      </c>
      <c r="C29" s="97"/>
      <c r="D29" s="97"/>
      <c r="E29" s="97"/>
      <c r="F29" s="97"/>
      <c r="G29" s="97"/>
    </row>
    <row r="30" spans="1:10" x14ac:dyDescent="0.2">
      <c r="A30" s="96"/>
      <c r="B30" s="97" t="s">
        <v>329</v>
      </c>
      <c r="C30" s="97"/>
      <c r="D30" s="97"/>
      <c r="E30" s="97"/>
      <c r="F30" s="97"/>
      <c r="G30" s="97"/>
    </row>
    <row r="31" spans="1:10" ht="16.350000000000001" customHeight="1" x14ac:dyDescent="0.2">
      <c r="A31" s="96"/>
      <c r="B31" s="97" t="s">
        <v>330</v>
      </c>
      <c r="C31" s="97"/>
      <c r="D31" s="97"/>
      <c r="E31" s="97"/>
      <c r="F31" s="97"/>
      <c r="G31" s="97"/>
    </row>
    <row r="32" spans="1:10" ht="17.100000000000001" customHeight="1" x14ac:dyDescent="0.2">
      <c r="A32" s="96" t="s">
        <v>32</v>
      </c>
      <c r="B32" s="97" t="s">
        <v>332</v>
      </c>
      <c r="C32" s="97"/>
      <c r="D32" s="97"/>
      <c r="E32" s="97"/>
      <c r="F32" s="97"/>
      <c r="G32" s="97"/>
    </row>
    <row r="33" spans="1:7" ht="17.850000000000001" customHeight="1" x14ac:dyDescent="0.2">
      <c r="A33" s="96"/>
      <c r="B33" s="97" t="s">
        <v>331</v>
      </c>
      <c r="C33" s="97"/>
      <c r="D33" s="97"/>
      <c r="E33" s="97"/>
      <c r="F33" s="97"/>
      <c r="G33" s="97"/>
    </row>
    <row r="34" spans="1:7" x14ac:dyDescent="0.2">
      <c r="A34" s="96" t="s">
        <v>33</v>
      </c>
      <c r="B34" s="97" t="s">
        <v>333</v>
      </c>
      <c r="C34" s="97"/>
      <c r="D34" s="97"/>
      <c r="E34" s="97"/>
      <c r="F34" s="97"/>
      <c r="G34" s="97"/>
    </row>
    <row r="35" spans="1:7" ht="17.850000000000001" customHeight="1" x14ac:dyDescent="0.2">
      <c r="A35" s="96"/>
      <c r="B35" s="97" t="s">
        <v>334</v>
      </c>
      <c r="C35" s="97"/>
      <c r="D35" s="97"/>
      <c r="E35" s="97"/>
      <c r="F35" s="97"/>
      <c r="G35" s="97"/>
    </row>
    <row r="36" spans="1:7" ht="17.850000000000001" customHeight="1" x14ac:dyDescent="0.2">
      <c r="A36" s="96"/>
      <c r="B36" s="97" t="s">
        <v>335</v>
      </c>
      <c r="C36" s="97"/>
      <c r="D36" s="97"/>
      <c r="E36" s="97"/>
      <c r="F36" s="97"/>
      <c r="G36" s="97"/>
    </row>
    <row r="37" spans="1:7" x14ac:dyDescent="0.2">
      <c r="A37" s="96" t="s">
        <v>34</v>
      </c>
      <c r="B37" s="97" t="s">
        <v>337</v>
      </c>
      <c r="C37" s="97"/>
      <c r="D37" s="97"/>
      <c r="E37" s="97"/>
      <c r="F37" s="97"/>
      <c r="G37" s="97"/>
    </row>
    <row r="38" spans="1:7" x14ac:dyDescent="0.2">
      <c r="A38" s="96"/>
      <c r="B38" s="97" t="s">
        <v>336</v>
      </c>
      <c r="C38" s="97"/>
      <c r="D38" s="97"/>
      <c r="E38" s="97"/>
      <c r="F38" s="97"/>
      <c r="G38" s="97"/>
    </row>
    <row r="39" spans="1:7" x14ac:dyDescent="0.2">
      <c r="A39" s="96" t="s">
        <v>35</v>
      </c>
      <c r="B39" s="97" t="s">
        <v>339</v>
      </c>
      <c r="C39" s="97"/>
      <c r="D39" s="97"/>
      <c r="E39" s="97"/>
      <c r="F39" s="97"/>
      <c r="G39" s="97"/>
    </row>
    <row r="40" spans="1:7" ht="15" customHeight="1" x14ac:dyDescent="0.2">
      <c r="A40" s="96"/>
      <c r="B40" s="97" t="s">
        <v>338</v>
      </c>
      <c r="C40" s="97"/>
      <c r="D40" s="97"/>
      <c r="E40" s="97"/>
      <c r="F40" s="97"/>
      <c r="G40" s="97"/>
    </row>
    <row r="41" spans="1:7" ht="21.6" customHeight="1" x14ac:dyDescent="0.3">
      <c r="B41" s="36" t="s">
        <v>340</v>
      </c>
      <c r="C41" s="98"/>
      <c r="D41" s="98"/>
      <c r="E41" s="98"/>
      <c r="F41" s="98"/>
      <c r="G41" s="98"/>
    </row>
    <row r="42" spans="1:7" x14ac:dyDescent="0.3">
      <c r="B42" s="98" t="s">
        <v>341</v>
      </c>
      <c r="C42" s="98"/>
      <c r="D42" s="98"/>
      <c r="E42" s="98"/>
      <c r="F42" s="98"/>
      <c r="G42" s="98"/>
    </row>
    <row r="43" spans="1:7" x14ac:dyDescent="0.3">
      <c r="B43" s="98" t="s">
        <v>342</v>
      </c>
      <c r="C43" s="98"/>
      <c r="D43" s="98"/>
      <c r="E43" s="98"/>
      <c r="F43" s="98"/>
      <c r="G43" s="98"/>
    </row>
    <row r="44" spans="1:7" x14ac:dyDescent="0.3">
      <c r="B44" s="98" t="s">
        <v>343</v>
      </c>
      <c r="C44" s="98"/>
      <c r="D44" s="98"/>
      <c r="E44" s="98"/>
      <c r="F44" s="98"/>
      <c r="G44" s="98"/>
    </row>
    <row r="45" spans="1:7" ht="21" customHeight="1" x14ac:dyDescent="0.3">
      <c r="B45" s="74" t="s">
        <v>36</v>
      </c>
      <c r="C45" s="99"/>
      <c r="D45" s="99"/>
    </row>
    <row r="46" spans="1:7" ht="25.5" customHeight="1" x14ac:dyDescent="0.3">
      <c r="B46" s="36" t="s">
        <v>37</v>
      </c>
      <c r="G46" s="100">
        <f>'WS A Summary'!C63</f>
        <v>0</v>
      </c>
    </row>
    <row r="47" spans="1:7" ht="15" customHeight="1" x14ac:dyDescent="0.3">
      <c r="B47" s="97" t="s">
        <v>38</v>
      </c>
      <c r="C47" s="97"/>
      <c r="D47" s="101"/>
      <c r="F47" s="102"/>
      <c r="G47" s="102"/>
    </row>
    <row r="48" spans="1:7" ht="42.6" customHeight="1" x14ac:dyDescent="0.3">
      <c r="B48" s="103"/>
      <c r="C48" s="79"/>
      <c r="D48" s="79"/>
      <c r="E48" s="103"/>
      <c r="F48" s="79"/>
    </row>
    <row r="49" spans="1:10" ht="15" customHeight="1" x14ac:dyDescent="0.3">
      <c r="B49" s="36" t="s">
        <v>39</v>
      </c>
      <c r="E49" s="36" t="s">
        <v>11</v>
      </c>
    </row>
    <row r="50" spans="1:10" ht="23.85" customHeight="1" x14ac:dyDescent="0.3">
      <c r="B50" s="104" t="s">
        <v>40</v>
      </c>
      <c r="C50" s="105"/>
      <c r="D50" s="105"/>
      <c r="E50" s="106"/>
      <c r="F50" s="107"/>
    </row>
    <row r="51" spans="1:10" x14ac:dyDescent="0.3">
      <c r="B51" s="36" t="s">
        <v>41</v>
      </c>
      <c r="E51" s="36" t="s">
        <v>42</v>
      </c>
    </row>
    <row r="52" spans="1:10" ht="35.450000000000003" customHeight="1" x14ac:dyDescent="0.3">
      <c r="A52" s="76" t="s">
        <v>86</v>
      </c>
      <c r="B52" s="74" t="s">
        <v>44</v>
      </c>
      <c r="J52" s="23"/>
    </row>
    <row r="53" spans="1:10" ht="15" customHeight="1" x14ac:dyDescent="0.3">
      <c r="A53" s="36"/>
      <c r="B53" s="71" t="s">
        <v>45</v>
      </c>
      <c r="C53" s="99"/>
      <c r="E53" s="94"/>
      <c r="J53" s="23"/>
    </row>
    <row r="54" spans="1:10" ht="17.100000000000001" customHeight="1" x14ac:dyDescent="0.3">
      <c r="A54" s="36"/>
      <c r="B54" s="108" t="s">
        <v>46</v>
      </c>
      <c r="C54" s="109"/>
      <c r="D54" s="109"/>
      <c r="E54" s="109"/>
      <c r="F54" s="109"/>
      <c r="G54" s="109"/>
      <c r="J54" s="23"/>
    </row>
    <row r="55" spans="1:10" x14ac:dyDescent="0.3">
      <c r="B55" s="36" t="s">
        <v>47</v>
      </c>
      <c r="J55" s="23"/>
    </row>
    <row r="56" spans="1:10" x14ac:dyDescent="0.3">
      <c r="A56" s="110"/>
      <c r="C56" s="74" t="s">
        <v>48</v>
      </c>
      <c r="D56" s="74"/>
      <c r="E56" s="74" t="s">
        <v>49</v>
      </c>
      <c r="F56" s="74"/>
      <c r="J56" s="23"/>
    </row>
    <row r="57" spans="1:10" ht="19.350000000000001" customHeight="1" x14ac:dyDescent="0.3">
      <c r="A57" s="110"/>
      <c r="B57" s="99" t="s">
        <v>50</v>
      </c>
      <c r="C57" s="103"/>
      <c r="E57" s="111"/>
      <c r="F57" s="112"/>
      <c r="J57" s="23"/>
    </row>
    <row r="58" spans="1:10" ht="19.350000000000001" customHeight="1" x14ac:dyDescent="0.3">
      <c r="A58" s="110"/>
      <c r="B58" s="99" t="s">
        <v>51</v>
      </c>
      <c r="C58" s="103"/>
      <c r="E58" s="111"/>
      <c r="F58" s="112"/>
      <c r="J58" s="23"/>
    </row>
    <row r="59" spans="1:10" ht="19.350000000000001" customHeight="1" x14ac:dyDescent="0.3">
      <c r="B59" s="99" t="s">
        <v>52</v>
      </c>
      <c r="C59" s="103"/>
      <c r="E59" s="111"/>
      <c r="F59" s="112"/>
      <c r="J59" s="23"/>
    </row>
    <row r="60" spans="1:10" ht="19.350000000000001" customHeight="1" x14ac:dyDescent="0.3">
      <c r="B60" s="99" t="s">
        <v>53</v>
      </c>
      <c r="C60" s="103"/>
      <c r="E60" s="111"/>
      <c r="F60" s="112"/>
      <c r="J60" s="23"/>
    </row>
    <row r="61" spans="1:10" ht="19.350000000000001" customHeight="1" x14ac:dyDescent="0.3">
      <c r="B61" s="99" t="s">
        <v>54</v>
      </c>
      <c r="C61" s="103"/>
      <c r="E61" s="111"/>
      <c r="F61" s="112"/>
      <c r="J61" s="23"/>
    </row>
    <row r="62" spans="1:10" ht="19.350000000000001" customHeight="1" x14ac:dyDescent="0.3">
      <c r="B62" s="99" t="s">
        <v>55</v>
      </c>
      <c r="C62" s="103"/>
      <c r="E62" s="111"/>
      <c r="F62" s="112"/>
      <c r="J62" s="23"/>
    </row>
    <row r="63" spans="1:10" ht="19.350000000000001" customHeight="1" x14ac:dyDescent="0.3">
      <c r="B63" s="99" t="s">
        <v>56</v>
      </c>
      <c r="C63" s="103"/>
      <c r="E63" s="111"/>
      <c r="F63" s="112"/>
      <c r="J63" s="23"/>
    </row>
    <row r="64" spans="1:10" ht="19.350000000000001" customHeight="1" x14ac:dyDescent="0.3">
      <c r="B64" s="99" t="s">
        <v>57</v>
      </c>
      <c r="C64" s="103"/>
      <c r="E64" s="111"/>
      <c r="F64" s="112"/>
      <c r="J64" s="23"/>
    </row>
    <row r="65" spans="1:10 16384:16384" x14ac:dyDescent="0.3">
      <c r="B65" s="99" t="s">
        <v>58</v>
      </c>
      <c r="C65" s="113"/>
      <c r="E65" s="111"/>
      <c r="F65" s="114"/>
    </row>
    <row r="66" spans="1:10 16384:16384" x14ac:dyDescent="0.3">
      <c r="B66" s="99" t="s">
        <v>59</v>
      </c>
      <c r="C66" s="113"/>
      <c r="E66" s="111"/>
      <c r="F66" s="114"/>
    </row>
    <row r="67" spans="1:10 16384:16384" x14ac:dyDescent="0.3">
      <c r="B67" s="99" t="s">
        <v>60</v>
      </c>
      <c r="C67" s="113"/>
      <c r="E67" s="111"/>
      <c r="F67" s="114"/>
    </row>
    <row r="68" spans="1:10 16384:16384" ht="19.350000000000001" customHeight="1" x14ac:dyDescent="0.3">
      <c r="B68" s="99" t="s">
        <v>61</v>
      </c>
      <c r="C68" s="103"/>
      <c r="E68" s="111"/>
      <c r="F68" s="112"/>
      <c r="J68" s="23"/>
    </row>
    <row r="69" spans="1:10 16384:16384" ht="19.350000000000001" customHeight="1" x14ac:dyDescent="0.3">
      <c r="B69" s="99" t="s">
        <v>62</v>
      </c>
      <c r="C69" s="103"/>
      <c r="E69" s="111"/>
      <c r="F69" s="112"/>
      <c r="J69" s="23"/>
    </row>
    <row r="70" spans="1:10 16384:16384" ht="19.350000000000001" customHeight="1" x14ac:dyDescent="0.3">
      <c r="B70" s="99" t="s">
        <v>63</v>
      </c>
      <c r="C70" s="103"/>
      <c r="E70" s="111"/>
      <c r="F70" s="112"/>
      <c r="J70" s="23"/>
    </row>
    <row r="71" spans="1:10 16384:16384" ht="19.350000000000001" customHeight="1" thickBot="1" x14ac:dyDescent="0.35">
      <c r="B71" s="99" t="s">
        <v>64</v>
      </c>
      <c r="C71" s="115"/>
      <c r="E71" s="111"/>
      <c r="F71" s="116"/>
      <c r="J71" s="23"/>
    </row>
    <row r="72" spans="1:10 16384:16384" ht="20.85" customHeight="1" thickTop="1" x14ac:dyDescent="0.3">
      <c r="A72" s="36" t="s">
        <v>6</v>
      </c>
      <c r="C72" s="117">
        <f>Certification!$C$8</f>
        <v>0</v>
      </c>
      <c r="D72" s="118"/>
      <c r="E72" s="118"/>
    </row>
    <row r="73" spans="1:10 16384:16384" x14ac:dyDescent="0.3">
      <c r="A73" s="36" t="s">
        <v>7</v>
      </c>
      <c r="C73" s="119">
        <f>Certification!$G$8</f>
        <v>0</v>
      </c>
      <c r="D73" s="118"/>
      <c r="E73" s="118"/>
      <c r="G73" s="120"/>
      <c r="XFD73" s="21" t="s">
        <v>65</v>
      </c>
    </row>
    <row r="74" spans="1:10 16384:16384" x14ac:dyDescent="0.3">
      <c r="A74" s="36" t="s">
        <v>66</v>
      </c>
      <c r="C74" s="121" t="str">
        <f>Certification!$A$6</f>
        <v>Fiscal Year (FY) 2024-25</v>
      </c>
      <c r="D74" s="118"/>
      <c r="E74" s="118"/>
      <c r="G74" s="120"/>
      <c r="XFD74" s="21" t="s">
        <v>67</v>
      </c>
    </row>
  </sheetData>
  <sheetProtection algorithmName="SHA-512" hashValue="SCccoz8F1UFTy4Ql9rTjXJexoILf4FOhlgnL4pjNYkXNKFPZL+UTixSEGLL+EVZQ81aPetzWp8+8vKZ77sE97w==" saltValue="lOCr06cL+JFXxXnBRykOGw==" spinCount="100000" sheet="1" selectLockedCells="1"/>
  <protectedRanges>
    <protectedRange sqref="C8:C14 G9:G14 E57:E71 E48 B48 B50 E50 C57:C71 A2" name="Range1"/>
    <protectedRange sqref="C17 C20" name="Range1_1"/>
  </protectedRanges>
  <dataConsolidate/>
  <phoneticPr fontId="35" type="noConversion"/>
  <dataValidations count="24">
    <dataValidation type="list" allowBlank="1" showInputMessage="1" showErrorMessage="1" prompt="Please indicate whether your L E A received any payments through the C Y B H I Fee Schedule program for services provided in F Y 24-25." sqref="C20" xr:uid="{9AEC3D5A-DAD5-4047-AB39-5F261F0684B8}">
      <formula1>$XFD$73:$XFD$74</formula1>
    </dataValidation>
    <dataValidation type="list" allowBlank="1" showInputMessage="1" showErrorMessage="1" prompt="Please indicate whether you are submitting costs on this C R C S for practitioners for which you did not submit any interim billing." sqref="C17" xr:uid="{883D12B6-0D98-4A8F-A87E-0A047CF69DAD}">
      <formula1>$XFD$73:$XFD$74</formula1>
    </dataValidation>
    <dataValidation allowBlank="1" showInputMessage="1" showErrorMessage="1" prompt="Enter the L E A's contracted R M T S region for F Y 24-25.  If the L E A is a Model 2 contract-only provider, enter &quot;Model 2 Provider&quot; here." sqref="C14" xr:uid="{9F4702A3-B5B2-4363-AB3D-FEE40A6784A5}"/>
    <dataValidation allowBlank="1" showInputMessage="1" showErrorMessage="1" prompt="LEAs must complete the electronic certification page on the LEA BOP website. The certification page is a binding legal document.  _x000a_" sqref="B50" xr:uid="{28C0F628-E439-4517-9FF9-7E6B04D7EB03}"/>
    <dataValidation allowBlank="1" showInputMessage="1" showErrorMessage="1" sqref="F50 F57:F71 F10:F12 C50:D50 D57:D71 F48" xr:uid="{510571FE-6F7F-4D5C-939F-55FF4778D365}"/>
    <dataValidation allowBlank="1" showInputMessage="1" showErrorMessage="1" prompt="Press TAB to move input areas" sqref="A1" xr:uid="{1B279563-62C3-4AE4-BA2F-E7E2A6E2FC1B}"/>
    <dataValidation allowBlank="1" showInputMessage="1" showErrorMessage="1" prompt="Enter the date the certification statement is signed" sqref="E50" xr:uid="{F246313A-3E29-4AA8-8B41-E488EDBB82A2}"/>
    <dataValidation allowBlank="1" showInputMessage="1" showErrorMessage="1" prompt="Enter the title of person certifying the document" sqref="E48" xr:uid="{92C614B1-1B21-4E6B-959B-A5CA9FAC1280}"/>
    <dataValidation allowBlank="1" showInputMessage="1" showErrorMessage="1" prompt="Enter the name of person certifying the document" sqref="B48" xr:uid="{5211556A-8D23-4EB5-AEC7-79116A8D12A0}"/>
    <dataValidation allowBlank="1" showInputMessage="1" showErrorMessage="1" prompt="Enter the zip code for the L E A" sqref="G13" xr:uid="{FAAF079D-7EF5-41A1-B321-A05FC7A8DB88}"/>
    <dataValidation allowBlank="1" showInputMessage="1" showErrorMessage="1" prompt="Enter the city for the L E A" sqref="G12" xr:uid="{94381A8E-5180-4FFE-88E3-062375F8350F}"/>
    <dataValidation allowBlank="1" showInputMessage="1" showErrorMessage="1" prompt="Enter the email address for L E A contact person" sqref="G11" xr:uid="{0A7FCB05-68A0-4A16-8126-AB67C2175C8D}"/>
    <dataValidation allowBlank="1" showInputMessage="1" showErrorMessage="1" prompt="Enter the title of the contact at the L E A" sqref="G10" xr:uid="{CBD4102C-B370-4333-906C-A0FE2D5D6FE3}"/>
    <dataValidation allowBlank="1" showInputMessage="1" showErrorMessage="1" prompt="Enter the second line of the address of the L E A (if applicable)" sqref="C13" xr:uid="{68974B43-8B2D-4B3E-9C04-5DC0C4D1C0D8}"/>
    <dataValidation allowBlank="1" showInputMessage="1" showErrorMessage="1" prompt="Enter the address for the L E A" sqref="C12" xr:uid="{46FE0F47-F3E1-4B60-AE6E-A7A1BD7553F7}"/>
    <dataValidation allowBlank="1" showInputMessage="1" showErrorMessage="1" prompt="Enter the fax number for the L E A" sqref="C11" xr:uid="{426943CA-223E-455D-9568-C48EB1CDAE94}"/>
    <dataValidation allowBlank="1" showInputMessage="1" showErrorMessage="1" prompt="Enter the phone number (including area code) of the  L E A contact" sqref="C10" xr:uid="{F15163C8-995B-4CC5-9C1C-46F87F3F3EE0}"/>
    <dataValidation allowBlank="1" showInputMessage="1" showErrorMessage="1" prompt="Enter name of contact person at L E A" sqref="C9" xr:uid="{F3A21F52-FA86-47C8-A256-9BC1D5589522}"/>
    <dataValidation allowBlank="1" showInputMessage="1" showErrorMessage="1" prompt="Enter L E A name " sqref="C8" xr:uid="{D40662CA-7E39-48A1-B4D2-7F4EB8EA60D7}"/>
    <dataValidation allowBlank="1" showInputMessage="1" showErrorMessage="1" prompt="Report your L E A's C D S Code that is assigned by C D E.  This is 7 numeric digits that identifies your county and school district. Search for your L E A's C D S code, visit the California Ed-Data website at http://www.ed-data.k12.ca.us/Pages/Home.aspx. " sqref="G9" xr:uid="{FCB863DF-10E6-403B-B1C0-C9E2CF4F3747}"/>
    <dataValidation allowBlank="1" showInputMessage="1" showErrorMessage="1" prompt="Report your L E A's N P I number.  The N P I is 10 numeric digits.  To search for your L E A's N P I number, visit the N P I registry at https://nppes.cms.hhs.gov/NPPESRegistry/NPIRegistrySearch.do." sqref="G8" xr:uid="{6EC13CBC-27FE-4FA8-B279-BE3FEC9F3934}"/>
    <dataValidation type="list" allowBlank="1" showInputMessage="1" showErrorMessage="1" prompt="Please indicate whether your L E A is part of a billing consortium." sqref="E53" xr:uid="{195D08FB-372B-4AF5-9F2C-F6941EB121DF}">
      <formula1>$XFD$73:$XFD$74</formula1>
    </dataValidation>
    <dataValidation allowBlank="1" showInputMessage="1" showErrorMessage="1" prompt="Report the consortium member's L E A name.  " sqref="C57:C71" xr:uid="{345A112B-2FA2-48AF-A51C-F8EEFFD47A44}"/>
    <dataValidation allowBlank="1" showInputMessage="1" showErrorMessage="1" prompt="Report the consortium member's C D S Code. This is 14 numeric digits that identifies your county, school district and school. To search for your L E A's C D S code, visit the California Ed-Data website at http://www.ed-data.k12.ca.us/Pages/Home.aspx. " sqref="E57:E71" xr:uid="{A78B8B6F-1B16-42CC-9616-FD17B7E378A9}"/>
  </dataValidations>
  <printOptions horizontalCentered="1"/>
  <pageMargins left="0.2" right="0.2" top="0.28999999999999998" bottom="0.48" header="0.28999999999999998" footer="0.25"/>
  <pageSetup scale="75" orientation="portrait" cellComments="asDisplayed" r:id="rId1"/>
  <headerFooter alignWithMargins="0">
    <oddFooter>&amp;L&amp;"Arial,Regular"&amp;12DHCS 6299 (11/2021)&amp;C &amp;R&amp;"Arial,Regular"&amp;12Page &amp;P</oddFooter>
  </headerFooter>
  <rowBreaks count="1" manualBreakCount="1">
    <brk id="51" max="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XFC77"/>
  <sheetViews>
    <sheetView showGridLines="0" zoomScaleNormal="100" zoomScaleSheetLayoutView="100" workbookViewId="0"/>
  </sheetViews>
  <sheetFormatPr defaultColWidth="0" defaultRowHeight="17.25" zeroHeight="1" x14ac:dyDescent="0.3"/>
  <cols>
    <col min="1" max="1" width="39.1640625" style="148" customWidth="1"/>
    <col min="2" max="2" width="17.83203125" style="148" customWidth="1"/>
    <col min="3" max="3" width="19" style="148" customWidth="1"/>
    <col min="4" max="4" width="21.6640625" style="148" customWidth="1"/>
    <col min="5" max="5" width="21.83203125" style="329" customWidth="1"/>
    <col min="6" max="6" width="20.6640625" style="148" customWidth="1"/>
    <col min="7" max="16382" width="8.83203125" style="7" hidden="1"/>
    <col min="16383" max="16383" width="2.6640625" style="7" hidden="1" customWidth="1"/>
    <col min="16384" max="16384" width="5.6640625" style="7" hidden="1" customWidth="1"/>
  </cols>
  <sheetData>
    <row r="1" spans="1:6" x14ac:dyDescent="0.3">
      <c r="A1" s="330" t="s">
        <v>389</v>
      </c>
    </row>
    <row r="2" spans="1:6" s="1" customFormat="1" x14ac:dyDescent="0.3">
      <c r="A2" s="36" t="s">
        <v>0</v>
      </c>
      <c r="B2" s="36"/>
      <c r="C2" s="36"/>
      <c r="D2" s="36"/>
      <c r="E2" s="36"/>
      <c r="F2" s="36"/>
    </row>
    <row r="3" spans="1:6" s="1" customFormat="1" x14ac:dyDescent="0.3">
      <c r="A3" s="36" t="s">
        <v>1</v>
      </c>
      <c r="B3" s="36"/>
      <c r="C3" s="36"/>
      <c r="D3" s="36"/>
      <c r="E3" s="36"/>
      <c r="F3" s="36"/>
    </row>
    <row r="4" spans="1:6" s="1" customFormat="1" x14ac:dyDescent="0.3">
      <c r="A4" s="36" t="s">
        <v>69</v>
      </c>
      <c r="B4" s="36"/>
      <c r="C4" s="36"/>
      <c r="D4" s="36"/>
      <c r="E4" s="36"/>
      <c r="F4" s="36"/>
    </row>
    <row r="5" spans="1:6" s="1" customFormat="1" ht="30" customHeight="1" x14ac:dyDescent="0.2">
      <c r="A5" s="149" t="s">
        <v>229</v>
      </c>
      <c r="B5" s="282"/>
      <c r="C5" s="282"/>
      <c r="D5" s="282"/>
      <c r="E5" s="282"/>
      <c r="F5" s="282"/>
    </row>
    <row r="6" spans="1:6" s="65" customFormat="1" ht="71.25" customHeight="1" x14ac:dyDescent="0.3">
      <c r="A6" s="360" t="s">
        <v>230</v>
      </c>
      <c r="B6" s="360" t="s">
        <v>231</v>
      </c>
      <c r="C6" s="360" t="s">
        <v>232</v>
      </c>
      <c r="D6" s="360" t="s">
        <v>233</v>
      </c>
      <c r="E6" s="361" t="s">
        <v>234</v>
      </c>
      <c r="F6" s="361" t="s">
        <v>235</v>
      </c>
    </row>
    <row r="7" spans="1:6" s="19" customFormat="1" ht="17.100000000000001" customHeight="1" thickBot="1" x14ac:dyDescent="0.35">
      <c r="A7" s="362" t="s">
        <v>236</v>
      </c>
      <c r="B7" s="363"/>
      <c r="C7" s="363"/>
      <c r="D7" s="363"/>
      <c r="E7" s="364"/>
      <c r="F7" s="365"/>
    </row>
    <row r="8" spans="1:6" s="10" customFormat="1" ht="22.35" customHeight="1" x14ac:dyDescent="0.3">
      <c r="A8" s="366" t="s">
        <v>237</v>
      </c>
      <c r="B8" s="367"/>
      <c r="C8" s="367"/>
      <c r="D8" s="367"/>
      <c r="E8" s="368">
        <f>SUM(B8:C8)</f>
        <v>0</v>
      </c>
      <c r="F8" s="369">
        <f>E8-D8</f>
        <v>0</v>
      </c>
    </row>
    <row r="9" spans="1:6" s="10" customFormat="1" ht="22.35" customHeight="1" x14ac:dyDescent="0.3">
      <c r="A9" s="370" t="s">
        <v>238</v>
      </c>
      <c r="B9" s="371"/>
      <c r="C9" s="372"/>
      <c r="D9" s="371"/>
      <c r="E9" s="373">
        <f>SUM(B9:C9)</f>
        <v>0</v>
      </c>
      <c r="F9" s="374">
        <f>E9-D9</f>
        <v>0</v>
      </c>
    </row>
    <row r="10" spans="1:6" s="10" customFormat="1" ht="22.35" customHeight="1" thickBot="1" x14ac:dyDescent="0.35">
      <c r="A10" s="375" t="s">
        <v>239</v>
      </c>
      <c r="B10" s="376"/>
      <c r="C10" s="377"/>
      <c r="D10" s="376"/>
      <c r="E10" s="378">
        <f>SUM(B10:C10)</f>
        <v>0</v>
      </c>
      <c r="F10" s="378">
        <f t="shared" ref="F10" si="0">E10-D10</f>
        <v>0</v>
      </c>
    </row>
    <row r="11" spans="1:6" s="66" customFormat="1" ht="22.35" customHeight="1" x14ac:dyDescent="0.3">
      <c r="A11" s="379"/>
      <c r="B11" s="313"/>
      <c r="C11" s="313"/>
      <c r="D11" s="380" t="s">
        <v>306</v>
      </c>
      <c r="E11" s="381">
        <f>SUM(E8:E10)</f>
        <v>0</v>
      </c>
      <c r="F11" s="382">
        <f>SUM(F8:F10)</f>
        <v>0</v>
      </c>
    </row>
    <row r="12" spans="1:6" x14ac:dyDescent="0.3">
      <c r="A12" s="36" t="s">
        <v>6</v>
      </c>
      <c r="B12" s="383">
        <f>Certification!C72</f>
        <v>0</v>
      </c>
      <c r="C12" s="383"/>
      <c r="D12" s="216"/>
      <c r="E12" s="216"/>
      <c r="F12" s="216"/>
    </row>
    <row r="13" spans="1:6" x14ac:dyDescent="0.3">
      <c r="A13" s="36" t="s">
        <v>7</v>
      </c>
      <c r="B13" s="144">
        <f>Certification!C73</f>
        <v>0</v>
      </c>
      <c r="C13" s="143"/>
      <c r="D13" s="216"/>
      <c r="E13" s="216"/>
      <c r="F13" s="216"/>
    </row>
    <row r="14" spans="1:6" x14ac:dyDescent="0.3">
      <c r="A14" s="36" t="s">
        <v>66</v>
      </c>
      <c r="B14" s="143" t="str">
        <f>Certification!C74</f>
        <v>Fiscal Year (FY) 2024-25</v>
      </c>
      <c r="C14" s="143"/>
      <c r="D14" s="216"/>
      <c r="E14" s="216"/>
      <c r="F14" s="216"/>
    </row>
    <row r="65" spans="1:1" x14ac:dyDescent="0.3"/>
    <row r="70" spans="1:1" hidden="1" x14ac:dyDescent="0.3">
      <c r="A70" s="148" t="s">
        <v>240</v>
      </c>
    </row>
    <row r="71" spans="1:1" hidden="1" x14ac:dyDescent="0.3">
      <c r="A71" s="148" t="s">
        <v>241</v>
      </c>
    </row>
    <row r="72" spans="1:1" hidden="1" x14ac:dyDescent="0.3">
      <c r="A72" s="148" t="s">
        <v>242</v>
      </c>
    </row>
    <row r="73" spans="1:1" hidden="1" x14ac:dyDescent="0.3">
      <c r="A73" s="148" t="s">
        <v>243</v>
      </c>
    </row>
    <row r="74" spans="1:1" hidden="1" x14ac:dyDescent="0.3">
      <c r="A74" s="148" t="s">
        <v>244</v>
      </c>
    </row>
    <row r="75" spans="1:1" hidden="1" x14ac:dyDescent="0.3">
      <c r="A75" s="148" t="s">
        <v>245</v>
      </c>
    </row>
    <row r="76" spans="1:1" hidden="1" x14ac:dyDescent="0.3">
      <c r="A76" s="148" t="s">
        <v>246</v>
      </c>
    </row>
    <row r="77" spans="1:1" hidden="1" x14ac:dyDescent="0.3">
      <c r="A77" s="148" t="s">
        <v>247</v>
      </c>
    </row>
  </sheetData>
  <sheetProtection algorithmName="SHA-512" hashValue="w7iNTqjQ5gffiAJHS6oiZrXYHz4fjXR6iXrzLBiQ5ubNH21H2YqMNIxGQ+Bo1rN8Lvjy5KU98OcpyVz65ICA3g==" saltValue="gmMZjG4rBtv5L3oiODrU+g==" spinCount="100000" sheet="1" selectLockedCells="1"/>
  <dataValidations xWindow="587" yWindow="444" count="11">
    <dataValidation type="decimal" allowBlank="1" showInputMessage="1" showErrorMessage="1" prompt="Enter total benefits for Mechanics" sqref="C10" xr:uid="{00000000-0002-0000-0800-000000000000}">
      <formula1>0</formula1>
      <formula2>150000000000</formula2>
    </dataValidation>
    <dataValidation type="decimal" allowBlank="1" showInputMessage="1" showErrorMessage="1" prompt="Enter the amount of federal resources or grants that your L E A received for Mechanics' salaries and benefits. " sqref="D10" xr:uid="{00000000-0002-0000-0800-000001000000}">
      <formula1>0</formula1>
      <formula2>100000000</formula2>
    </dataValidation>
    <dataValidation showInputMessage="1" showErrorMessage="1" sqref="A7:A10" xr:uid="{00000000-0002-0000-0800-000002000000}"/>
    <dataValidation type="decimal" allowBlank="1" showInputMessage="1" showErrorMessage="1" prompt="Enter total salaries for Mechanics" sqref="B10" xr:uid="{00000000-0002-0000-0800-000003000000}">
      <formula1>0</formula1>
      <formula2>15000000000</formula2>
    </dataValidation>
    <dataValidation type="decimal" allowBlank="1" showInputMessage="1" showErrorMessage="1" prompt="Enter total salaries for Bus Drivers " sqref="B8" xr:uid="{26165785-975C-4216-A168-8F0D7BF4F1C6}">
      <formula1>0</formula1>
      <formula2>1500000000</formula2>
    </dataValidation>
    <dataValidation type="decimal" allowBlank="1" showInputMessage="1" showErrorMessage="1" prompt="Enter total salaries for Substitute Drivers " sqref="B9" xr:uid="{6949B96A-D116-44FA-9442-E2F67BB3BE17}">
      <formula1>0</formula1>
      <formula2>1500000000</formula2>
    </dataValidation>
    <dataValidation type="decimal" allowBlank="1" showInputMessage="1" showErrorMessage="1" prompt="Enter total benefits for Bus Drivers" sqref="C8" xr:uid="{F70AAE81-6D07-458F-BAAC-D4CA78ADDAF0}">
      <formula1>0</formula1>
      <formula2>15000000000</formula2>
    </dataValidation>
    <dataValidation type="decimal" allowBlank="1" showInputMessage="1" showErrorMessage="1" prompt="Enter total benefits for Substitute Drivers" sqref="C9" xr:uid="{846F462B-0A14-41B4-AA56-FA2E77D20DE6}">
      <formula1>0</formula1>
      <formula2>15000000000</formula2>
    </dataValidation>
    <dataValidation allowBlank="1" showInputMessage="1" showErrorMessage="1" prompt="Press TAB to move input areas" sqref="A1" xr:uid="{78E18B89-1EFC-4A63-8143-DA6CDAFB274D}"/>
    <dataValidation type="decimal" allowBlank="1" showInputMessage="1" showErrorMessage="1" prompt="Enter the amount of federal resources or grants that your L E A received for bus drivers' salaries and benefits. " sqref="D8" xr:uid="{6F051AF9-2DD6-4CF9-B11D-544350BC6FD8}">
      <formula1>0</formula1>
      <formula2>100000000</formula2>
    </dataValidation>
    <dataValidation type="decimal" allowBlank="1" showInputMessage="1" showErrorMessage="1" prompt="Enter the amount of federal resources or grants that your L E A received for Substitute Drivers' salaries and benefits. " sqref="D9" xr:uid="{1AFF4A37-F92F-41AE-B40F-E3AF632DE25F}">
      <formula1>0</formula1>
      <formula2>100000000</formula2>
    </dataValidation>
  </dataValidations>
  <pageMargins left="0.5" right="0.5" top="0.75" bottom="0.75" header="0.3" footer="0.3"/>
  <pageSetup orientation="landscape" r:id="rId1"/>
  <headerFooter>
    <oddFooter>&amp;L&amp;"Arial,Regular"&amp;12DHCS 6299 (11/2021)&amp;R&amp;"Arial,Regular"&amp;12Page &amp;P</oddFooter>
  </headerFooter>
  <ignoredErrors>
    <ignoredError sqref="E8:E9 E10"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33C12-98E3-4468-9417-B27835966023}">
  <sheetPr codeName="Sheet10"/>
  <dimension ref="A1:XFC19"/>
  <sheetViews>
    <sheetView showGridLines="0" zoomScaleNormal="100" zoomScaleSheetLayoutView="81" workbookViewId="0"/>
  </sheetViews>
  <sheetFormatPr defaultColWidth="0" defaultRowHeight="17.25" zeroHeight="1" x14ac:dyDescent="0.3"/>
  <cols>
    <col min="1" max="1" width="67.1640625" style="404" customWidth="1"/>
    <col min="2" max="2" width="21.6640625" style="404" customWidth="1"/>
    <col min="3" max="3" width="21.1640625" style="404" customWidth="1"/>
    <col min="4" max="4" width="31.6640625" style="404" customWidth="1"/>
    <col min="5" max="6" width="9.1640625" style="26" hidden="1" customWidth="1"/>
    <col min="7" max="12" width="20.83203125" style="26" hidden="1" customWidth="1"/>
    <col min="13" max="24" width="0" style="26" hidden="1" customWidth="1"/>
    <col min="25" max="16383" width="9.1640625" style="26" hidden="1"/>
    <col min="16384" max="16384" width="2.1640625" style="26" hidden="1" customWidth="1"/>
  </cols>
  <sheetData>
    <row r="1" spans="1:24" x14ac:dyDescent="0.3">
      <c r="A1" s="405" t="s">
        <v>389</v>
      </c>
    </row>
    <row r="2" spans="1:24" s="1" customFormat="1" x14ac:dyDescent="0.3">
      <c r="A2" s="36" t="s">
        <v>0</v>
      </c>
      <c r="B2" s="36"/>
      <c r="C2" s="36"/>
      <c r="D2" s="36"/>
    </row>
    <row r="3" spans="1:24" s="1" customFormat="1" x14ac:dyDescent="0.3">
      <c r="A3" s="36" t="s">
        <v>1</v>
      </c>
      <c r="B3" s="36"/>
      <c r="C3" s="36"/>
      <c r="D3" s="36"/>
    </row>
    <row r="4" spans="1:24" s="1" customFormat="1" x14ac:dyDescent="0.3">
      <c r="A4" s="36" t="s">
        <v>69</v>
      </c>
      <c r="B4" s="36"/>
      <c r="C4" s="36"/>
      <c r="D4" s="72"/>
    </row>
    <row r="5" spans="1:24" s="1" customFormat="1" ht="32.85" customHeight="1" thickBot="1" x14ac:dyDescent="0.3">
      <c r="A5" s="149" t="s">
        <v>248</v>
      </c>
      <c r="B5" s="282"/>
      <c r="C5" s="282"/>
      <c r="D5" s="282"/>
      <c r="E5" s="33"/>
      <c r="F5" s="32"/>
      <c r="G5" s="32"/>
      <c r="H5" s="32"/>
      <c r="I5" s="32"/>
      <c r="J5" s="32"/>
      <c r="K5" s="32"/>
      <c r="L5" s="32"/>
      <c r="M5" s="32"/>
      <c r="N5" s="6"/>
      <c r="O5" s="6"/>
      <c r="P5" s="6"/>
      <c r="Q5" s="6"/>
      <c r="R5" s="2"/>
      <c r="S5" s="2"/>
      <c r="T5" s="2"/>
      <c r="U5" s="2"/>
      <c r="V5" s="2"/>
    </row>
    <row r="6" spans="1:24" s="30" customFormat="1" ht="19.5" thickBot="1" x14ac:dyDescent="0.35">
      <c r="A6" s="384" t="s">
        <v>236</v>
      </c>
      <c r="B6" s="385"/>
      <c r="C6" s="385"/>
      <c r="D6" s="385"/>
      <c r="E6" s="31"/>
      <c r="F6" s="31"/>
      <c r="G6" s="31"/>
      <c r="H6" s="31"/>
      <c r="I6" s="31"/>
      <c r="J6" s="31"/>
      <c r="K6" s="31"/>
      <c r="L6" s="31"/>
      <c r="M6" s="31"/>
      <c r="N6" s="31"/>
      <c r="O6" s="31"/>
      <c r="P6" s="31"/>
      <c r="Q6" s="31"/>
      <c r="R6" s="31"/>
      <c r="S6" s="31"/>
      <c r="T6" s="31"/>
      <c r="U6" s="31"/>
      <c r="V6" s="31"/>
      <c r="W6" s="31"/>
      <c r="X6" s="31"/>
    </row>
    <row r="7" spans="1:24" s="68" customFormat="1" ht="84.6" customHeight="1" thickBot="1" x14ac:dyDescent="0.35">
      <c r="A7" s="386" t="s">
        <v>249</v>
      </c>
      <c r="B7" s="387" t="s">
        <v>250</v>
      </c>
      <c r="C7" s="387" t="s">
        <v>370</v>
      </c>
      <c r="D7" s="388" t="s">
        <v>371</v>
      </c>
      <c r="E7" s="67"/>
      <c r="F7" s="67"/>
      <c r="G7" s="67"/>
      <c r="H7" s="67"/>
      <c r="I7" s="67"/>
      <c r="J7" s="67"/>
      <c r="K7" s="67"/>
      <c r="L7" s="67"/>
      <c r="M7" s="67"/>
      <c r="N7" s="67"/>
      <c r="O7" s="67"/>
      <c r="P7" s="67"/>
      <c r="Q7" s="67"/>
      <c r="R7" s="67"/>
      <c r="S7" s="67"/>
      <c r="T7" s="67"/>
      <c r="U7" s="67"/>
      <c r="V7" s="67"/>
      <c r="W7" s="67"/>
      <c r="X7" s="67"/>
    </row>
    <row r="8" spans="1:24" s="29" customFormat="1" ht="21.6" customHeight="1" x14ac:dyDescent="0.3">
      <c r="A8" s="389" t="s">
        <v>251</v>
      </c>
      <c r="B8" s="390"/>
      <c r="C8" s="391"/>
      <c r="D8" s="392">
        <f t="shared" ref="D8:D15" si="0">B8-C8</f>
        <v>0</v>
      </c>
      <c r="E8" s="28"/>
      <c r="F8" s="28"/>
      <c r="G8" s="28"/>
      <c r="H8" s="28"/>
      <c r="I8" s="28"/>
      <c r="J8" s="28"/>
      <c r="K8" s="28"/>
      <c r="L8" s="28"/>
      <c r="M8" s="28"/>
      <c r="N8" s="28"/>
      <c r="O8" s="28"/>
      <c r="P8" s="28"/>
      <c r="Q8" s="28"/>
      <c r="R8" s="28"/>
      <c r="S8" s="28"/>
      <c r="T8" s="28"/>
      <c r="U8" s="28"/>
      <c r="V8" s="28"/>
      <c r="W8" s="28"/>
      <c r="X8" s="28"/>
    </row>
    <row r="9" spans="1:24" s="29" customFormat="1" ht="21.6" customHeight="1" x14ac:dyDescent="0.3">
      <c r="A9" s="389" t="s">
        <v>252</v>
      </c>
      <c r="B9" s="393"/>
      <c r="C9" s="394"/>
      <c r="D9" s="395">
        <f t="shared" si="0"/>
        <v>0</v>
      </c>
      <c r="E9" s="28"/>
      <c r="F9" s="28"/>
      <c r="G9" s="28"/>
      <c r="H9" s="28"/>
      <c r="I9" s="28"/>
      <c r="J9" s="28"/>
      <c r="K9" s="28"/>
      <c r="L9" s="28"/>
      <c r="M9" s="28"/>
      <c r="N9" s="28"/>
      <c r="O9" s="28"/>
      <c r="P9" s="28"/>
      <c r="Q9" s="28"/>
      <c r="R9" s="28"/>
      <c r="S9" s="28"/>
      <c r="T9" s="28"/>
      <c r="U9" s="28"/>
      <c r="V9" s="28"/>
      <c r="W9" s="28"/>
      <c r="X9" s="28"/>
    </row>
    <row r="10" spans="1:24" s="28" customFormat="1" ht="21.6" customHeight="1" x14ac:dyDescent="0.3">
      <c r="A10" s="389" t="s">
        <v>253</v>
      </c>
      <c r="B10" s="394"/>
      <c r="C10" s="394"/>
      <c r="D10" s="395">
        <f t="shared" si="0"/>
        <v>0</v>
      </c>
    </row>
    <row r="11" spans="1:24" s="28" customFormat="1" ht="21.6" customHeight="1" x14ac:dyDescent="0.3">
      <c r="A11" s="389" t="s">
        <v>254</v>
      </c>
      <c r="B11" s="393"/>
      <c r="C11" s="393"/>
      <c r="D11" s="396">
        <f t="shared" si="0"/>
        <v>0</v>
      </c>
    </row>
    <row r="12" spans="1:24" s="28" customFormat="1" ht="21.6" customHeight="1" x14ac:dyDescent="0.3">
      <c r="A12" s="389" t="s">
        <v>255</v>
      </c>
      <c r="B12" s="393"/>
      <c r="C12" s="394"/>
      <c r="D12" s="395">
        <f>B12-C12</f>
        <v>0</v>
      </c>
    </row>
    <row r="13" spans="1:24" s="28" customFormat="1" ht="21.6" customHeight="1" x14ac:dyDescent="0.3">
      <c r="A13" s="389" t="s">
        <v>256</v>
      </c>
      <c r="B13" s="397"/>
      <c r="C13" s="394"/>
      <c r="D13" s="395">
        <f t="shared" si="0"/>
        <v>0</v>
      </c>
    </row>
    <row r="14" spans="1:24" s="28" customFormat="1" ht="21.6" customHeight="1" x14ac:dyDescent="0.3">
      <c r="A14" s="389" t="s">
        <v>257</v>
      </c>
      <c r="B14" s="393"/>
      <c r="C14" s="394"/>
      <c r="D14" s="395">
        <f t="shared" si="0"/>
        <v>0</v>
      </c>
    </row>
    <row r="15" spans="1:24" s="28" customFormat="1" ht="21.6" customHeight="1" thickBot="1" x14ac:dyDescent="0.35">
      <c r="A15" s="389" t="s">
        <v>258</v>
      </c>
      <c r="B15" s="398"/>
      <c r="C15" s="399"/>
      <c r="D15" s="378">
        <f t="shared" si="0"/>
        <v>0</v>
      </c>
    </row>
    <row r="16" spans="1:24" s="27" customFormat="1" ht="21.6" customHeight="1" thickBot="1" x14ac:dyDescent="0.35">
      <c r="A16" s="400" t="s">
        <v>307</v>
      </c>
      <c r="B16" s="401">
        <f>SUM(B8:B15)</f>
        <v>0</v>
      </c>
      <c r="C16" s="402">
        <f>SUM(C8:C15)</f>
        <v>0</v>
      </c>
      <c r="D16" s="403">
        <f>SUM(D8:D15)</f>
        <v>0</v>
      </c>
    </row>
    <row r="17" spans="1:4" s="27" customFormat="1" ht="21.6" customHeight="1" thickTop="1" x14ac:dyDescent="0.3">
      <c r="A17" s="36" t="s">
        <v>6</v>
      </c>
      <c r="B17" s="143">
        <f>Certification!C72</f>
        <v>0</v>
      </c>
      <c r="C17" s="143"/>
      <c r="D17" s="216"/>
    </row>
    <row r="18" spans="1:4" x14ac:dyDescent="0.3">
      <c r="A18" s="36" t="s">
        <v>7</v>
      </c>
      <c r="B18" s="144">
        <f>Certification!C73</f>
        <v>0</v>
      </c>
      <c r="C18" s="143"/>
      <c r="D18" s="216"/>
    </row>
    <row r="19" spans="1:4" x14ac:dyDescent="0.3">
      <c r="A19" s="36" t="s">
        <v>66</v>
      </c>
      <c r="B19" s="143" t="str">
        <f>Certification!C74</f>
        <v>Fiscal Year (FY) 2024-25</v>
      </c>
      <c r="C19" s="143"/>
      <c r="D19" s="216"/>
    </row>
  </sheetData>
  <sheetProtection algorithmName="SHA-512" hashValue="Ix4etHxMEdhwrxFZBK1FkvaZpzXcSgKb0x7jtM5av3huFtja3n1NojfAOFbOBFiB3Y5vcT8HDg4Qim98Fl/brA==" saltValue="8axDWVw6ooNsimSp1EVd4Q==" spinCount="100000" sheet="1" selectLockedCells="1"/>
  <dataValidations xWindow="732" yWindow="822" count="25">
    <dataValidation allowBlank="1" showDropDown="1" showInputMessage="1" showErrorMessage="1" sqref="A12:A15" xr:uid="{00000000-0002-0000-0000-000013000000}"/>
    <dataValidation type="decimal" allowBlank="1" showInputMessage="1" showErrorMessage="1" sqref="B16:C16" xr:uid="{00000000-0002-0000-0000-000012000000}">
      <formula1>0</formula1>
      <formula2>1000000</formula2>
    </dataValidation>
    <dataValidation allowBlank="1" showInputMessage="1" showErrorMessage="1" prompt="Report contracted specialized medical transportation equipment costs (Object Code 5100)" sqref="B15" xr:uid="{00000000-0002-0000-0000-000011000000}"/>
    <dataValidation allowBlank="1" showInputMessage="1" showErrorMessage="1" prompt="Enter the amount of federal resources or grants that your L E A received for insurance costs" sqref="C9" xr:uid="{00000000-0002-0000-0000-00000F000000}"/>
    <dataValidation allowBlank="1" showInputMessage="1" showErrorMessage="1" prompt="Enter the amount of federal resources or grants that your L E A received for maintenance and repair costs" sqref="C10" xr:uid="{00000000-0002-0000-0000-00000E000000}"/>
    <dataValidation allowBlank="1" showInputMessage="1" showErrorMessage="1" prompt="Enter the amount of federal resources or grants that your L E A received for fuel and oil costs" sqref="C11" xr:uid="{00000000-0002-0000-0000-00000D000000}"/>
    <dataValidation allowBlank="1" showInputMessage="1" showErrorMessage="1" prompt="Enter the amount of federal resources or grants that your L E A received for contracted specialized medical transportation service costs (Object 5800)" sqref="C12" xr:uid="{00000000-0002-0000-0000-00000C000000}"/>
    <dataValidation allowBlank="1" showInputMessage="1" showErrorMessage="1" prompt="Enter the amount of federal resources or grants that your L E A received for lease / rental costs" sqref="C8" xr:uid="{00000000-0002-0000-0000-00000B000000}"/>
    <dataValidation allowBlank="1" showInputMessage="1" showErrorMessage="1" prompt="Report lease/rental costs" sqref="B8" xr:uid="{00000000-0002-0000-0000-00000A000000}"/>
    <dataValidation allowBlank="1" showInputMessage="1" showErrorMessage="1" prompt="Report insurance costs" sqref="B9" xr:uid="{00000000-0002-0000-0000-000009000000}"/>
    <dataValidation allowBlank="1" showInputMessage="1" showErrorMessage="1" prompt="Report maintenance and repair costs" sqref="B10" xr:uid="{00000000-0002-0000-0000-000008000000}"/>
    <dataValidation allowBlank="1" showInputMessage="1" showErrorMessage="1" prompt="Report gasoline, diesel, other fuel and oil costs " sqref="B11" xr:uid="{00000000-0002-0000-0000-000007000000}"/>
    <dataValidation allowBlank="1" showInputMessage="1" showErrorMessage="1" prompt="Report contracted specialized medical transportation service costs (Object Code 5800)" sqref="B12" xr:uid="{00000000-0002-0000-0000-000006000000}"/>
    <dataValidation allowBlank="1" showInputMessage="1" showErrorMessage="1" prompt="Press TAB to move input areas" sqref="A1" xr:uid="{00000000-0002-0000-0000-000005000000}"/>
    <dataValidation type="list" allowBlank="1" showInputMessage="1" showErrorMessage="1" sqref="A12:A13" xr:uid="{00000000-0002-0000-0000-000004000000}">
      <formula1>#REF!</formula1>
    </dataValidation>
    <dataValidation allowBlank="1" showInputMessage="1" showErrorMessage="1" prompt="Report contracted specialized medical transportation service costs (Object Code 5100)" sqref="B14" xr:uid="{00000000-0002-0000-0000-000003000000}"/>
    <dataValidation allowBlank="1" showInputMessage="1" showErrorMessage="1" prompt="Report contracted specialized medical transportation equipment costs (Object Code 5800)" sqref="B13" xr:uid="{00000000-0002-0000-0000-000002000000}"/>
    <dataValidation allowBlank="1" showInputMessage="1" showErrorMessage="1" prompt="Enter the amount of federal resources or grants that your L E A received for contracted specialized medical transportation service costs (Object 5100)" sqref="C14" xr:uid="{00000000-0002-0000-0000-000001000000}"/>
    <dataValidation allowBlank="1" showInputMessage="1" showErrorMessage="1" prompt="Report contract expenditures under Object Code 5800 related to contracted specialized medical transportation services.  This should not include costs associated with general education busses.  " sqref="B12" xr:uid="{F3C44A43-B7C5-4172-8A89-AB99F15A5359}"/>
    <dataValidation allowBlank="1" showInputMessage="1" showErrorMessage="1" prompt="Report contracted specialized medical equipment transportation costs (Object Code 5100). " sqref="B13" xr:uid="{EF143E3C-6AA5-4DBD-AA3E-64CA671E8F36}"/>
    <dataValidation allowBlank="1" showInputMessage="1" showErrorMessage="1" prompt="Enter the amount of federal resources or grants that your LEA received for contracted specialized medical transportation costs." sqref="C14 C12" xr:uid="{85FAC106-60A1-49E5-B45F-2175917894DD}"/>
    <dataValidation allowBlank="1" showInputMessage="1" showErrorMessage="1" prompt="Enter the amount of federal resources or grants that your L E A received for contracted specialized medical transportation equipment costs (Object 5800)" sqref="C13" xr:uid="{EF440FDE-9CF9-4A91-AF86-335C61129238}"/>
    <dataValidation allowBlank="1" showInputMessage="1" showErrorMessage="1" prompt="Enter the amount of federal resources or grants that your LEA received for contracted specialized medical equipment costs (Object 5800)" sqref="C13" xr:uid="{EAD2435D-AA41-4F0B-BA72-9126A5769087}"/>
    <dataValidation allowBlank="1" showInputMessage="1" showErrorMessage="1" prompt="Enter the amount of federal resources or grants that your L E A received for contracted transportation equipment costs (Object 5100)" sqref="C15" xr:uid="{7FD637E6-1BA8-4CDE-955C-CF80D55DF9B2}"/>
    <dataValidation allowBlank="1" showInputMessage="1" showErrorMessage="1" prompt="Enter the amount of federal resources or grants that your LEA received for contracted specialized medical equipment costs (Object 5100)" sqref="C15" xr:uid="{D4AAE91D-48EC-4B56-A5DD-DC53D0DD949B}"/>
  </dataValidations>
  <printOptions horizontalCentered="1"/>
  <pageMargins left="0.5" right="0.5" top="0.75" bottom="0.75" header="0.3" footer="0.3"/>
  <pageSetup scale="94" orientation="landscape" r:id="rId1"/>
  <headerFooter>
    <oddFooter>&amp;L&amp;"Arial,Regular"&amp;12DHCS 6299 (11/2021)&amp;R&amp;"Arial,Regular"&amp;12Page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32"/>
  <sheetViews>
    <sheetView showGridLines="0" zoomScaleNormal="100" zoomScaleSheetLayoutView="77" workbookViewId="0"/>
  </sheetViews>
  <sheetFormatPr defaultColWidth="0" defaultRowHeight="17.25" zeroHeight="1" x14ac:dyDescent="0.3"/>
  <cols>
    <col min="1" max="1" width="16.1640625" style="450" customWidth="1"/>
    <col min="2" max="2" width="24.1640625" style="450" customWidth="1"/>
    <col min="3" max="3" width="11.83203125" style="434" customWidth="1"/>
    <col min="4" max="4" width="9.5" style="435" customWidth="1"/>
    <col min="5" max="5" width="18.33203125" style="436" customWidth="1"/>
    <col min="6" max="6" width="18.1640625" style="436" customWidth="1"/>
    <col min="7" max="7" width="18.6640625" style="436" customWidth="1"/>
    <col min="8" max="8" width="16.33203125" style="436" customWidth="1"/>
    <col min="9" max="9" width="12.6640625" style="436" customWidth="1"/>
    <col min="10" max="10" width="18.6640625" style="436" customWidth="1"/>
    <col min="11" max="11" width="22.33203125" style="450" customWidth="1"/>
    <col min="12" max="17" width="9.1640625" style="18" hidden="1" customWidth="1"/>
    <col min="18" max="18" width="0" style="18" hidden="1" customWidth="1"/>
    <col min="19" max="16384" width="9.1640625" style="18" hidden="1"/>
  </cols>
  <sheetData>
    <row r="1" spans="1:18" x14ac:dyDescent="0.3">
      <c r="A1" s="451" t="s">
        <v>389</v>
      </c>
    </row>
    <row r="2" spans="1:18" s="12" customFormat="1" x14ac:dyDescent="0.3">
      <c r="A2" s="36" t="s">
        <v>0</v>
      </c>
      <c r="B2" s="242"/>
      <c r="C2" s="242"/>
      <c r="D2" s="242"/>
      <c r="E2" s="242"/>
      <c r="F2" s="242"/>
      <c r="G2" s="242"/>
      <c r="H2" s="242"/>
      <c r="I2" s="242"/>
      <c r="J2" s="242"/>
      <c r="K2" s="242"/>
    </row>
    <row r="3" spans="1:18" s="12" customFormat="1" x14ac:dyDescent="0.3">
      <c r="A3" s="36" t="s">
        <v>1</v>
      </c>
      <c r="B3" s="242"/>
      <c r="C3" s="242"/>
      <c r="D3" s="242"/>
      <c r="E3" s="242"/>
      <c r="F3" s="242"/>
      <c r="G3" s="242"/>
      <c r="H3" s="242"/>
      <c r="I3" s="242"/>
      <c r="J3" s="242"/>
      <c r="K3" s="242"/>
    </row>
    <row r="4" spans="1:18" s="12" customFormat="1" x14ac:dyDescent="0.3">
      <c r="A4" s="36" t="s">
        <v>69</v>
      </c>
      <c r="B4" s="242"/>
      <c r="C4" s="242"/>
      <c r="D4" s="242"/>
      <c r="E4" s="242"/>
      <c r="F4" s="242"/>
      <c r="G4" s="242"/>
      <c r="H4" s="242"/>
      <c r="I4" s="242"/>
      <c r="J4" s="242"/>
      <c r="K4" s="242"/>
    </row>
    <row r="5" spans="1:18" s="12" customFormat="1" ht="25.35" customHeight="1" thickBot="1" x14ac:dyDescent="0.25">
      <c r="A5" s="149" t="s">
        <v>397</v>
      </c>
      <c r="B5" s="406"/>
      <c r="C5" s="406"/>
      <c r="D5" s="406"/>
      <c r="E5" s="406"/>
      <c r="F5" s="406"/>
      <c r="G5" s="406"/>
      <c r="H5" s="406"/>
      <c r="I5" s="406"/>
      <c r="J5" s="406"/>
      <c r="K5" s="406"/>
    </row>
    <row r="6" spans="1:18" s="69" customFormat="1" ht="104.25" thickBot="1" x14ac:dyDescent="0.35">
      <c r="A6" s="407" t="s">
        <v>211</v>
      </c>
      <c r="B6" s="407" t="s">
        <v>212</v>
      </c>
      <c r="C6" s="407" t="s">
        <v>259</v>
      </c>
      <c r="D6" s="407" t="s">
        <v>214</v>
      </c>
      <c r="E6" s="408" t="s">
        <v>215</v>
      </c>
      <c r="F6" s="408" t="s">
        <v>174</v>
      </c>
      <c r="G6" s="408" t="s">
        <v>218</v>
      </c>
      <c r="H6" s="408" t="s">
        <v>219</v>
      </c>
      <c r="I6" s="407" t="s">
        <v>260</v>
      </c>
      <c r="J6" s="408" t="s">
        <v>221</v>
      </c>
      <c r="K6" s="407" t="s">
        <v>222</v>
      </c>
    </row>
    <row r="7" spans="1:18" ht="18" thickBot="1" x14ac:dyDescent="0.35">
      <c r="A7" s="409" t="s">
        <v>236</v>
      </c>
      <c r="B7" s="410"/>
      <c r="C7" s="411"/>
      <c r="D7" s="411"/>
      <c r="E7" s="412"/>
      <c r="F7" s="412"/>
      <c r="G7" s="412"/>
      <c r="H7" s="412"/>
      <c r="I7" s="412"/>
      <c r="J7" s="412"/>
      <c r="K7" s="413"/>
      <c r="R7" s="18" t="s">
        <v>67</v>
      </c>
    </row>
    <row r="8" spans="1:18" x14ac:dyDescent="0.3">
      <c r="A8" s="414"/>
      <c r="B8" s="415"/>
      <c r="C8" s="416"/>
      <c r="D8" s="417"/>
      <c r="E8" s="418"/>
      <c r="F8" s="295"/>
      <c r="G8" s="419" t="str">
        <f t="shared" ref="G8:G28" si="0">IF(D8&gt;0, ((E8-F8)/D8), " ")</f>
        <v xml:space="preserve"> </v>
      </c>
      <c r="H8" s="420"/>
      <c r="I8" s="421"/>
      <c r="J8" s="300"/>
      <c r="K8" s="300"/>
      <c r="R8" s="18" t="s">
        <v>65</v>
      </c>
    </row>
    <row r="9" spans="1:18" x14ac:dyDescent="0.3">
      <c r="A9" s="414"/>
      <c r="B9" s="415"/>
      <c r="C9" s="416"/>
      <c r="D9" s="417"/>
      <c r="E9" s="418"/>
      <c r="F9" s="295"/>
      <c r="G9" s="422" t="str">
        <f t="shared" si="0"/>
        <v xml:space="preserve"> </v>
      </c>
      <c r="H9" s="420"/>
      <c r="I9" s="421"/>
      <c r="J9" s="300"/>
      <c r="K9" s="300"/>
    </row>
    <row r="10" spans="1:18" x14ac:dyDescent="0.3">
      <c r="A10" s="414"/>
      <c r="B10" s="415"/>
      <c r="C10" s="416"/>
      <c r="D10" s="417"/>
      <c r="E10" s="418"/>
      <c r="F10" s="295"/>
      <c r="G10" s="422" t="str">
        <f t="shared" ref="G10:G25" si="1">IF(D10&gt;0, ((E10-F10)/D10), " ")</f>
        <v xml:space="preserve"> </v>
      </c>
      <c r="H10" s="420"/>
      <c r="I10" s="421"/>
      <c r="J10" s="300"/>
      <c r="K10" s="300"/>
    </row>
    <row r="11" spans="1:18" x14ac:dyDescent="0.3">
      <c r="A11" s="414"/>
      <c r="B11" s="415"/>
      <c r="C11" s="416"/>
      <c r="D11" s="417"/>
      <c r="E11" s="418"/>
      <c r="F11" s="295"/>
      <c r="G11" s="422" t="str">
        <f t="shared" si="1"/>
        <v xml:space="preserve"> </v>
      </c>
      <c r="H11" s="420"/>
      <c r="I11" s="421"/>
      <c r="J11" s="300"/>
      <c r="K11" s="300"/>
    </row>
    <row r="12" spans="1:18" x14ac:dyDescent="0.3">
      <c r="A12" s="414"/>
      <c r="B12" s="415"/>
      <c r="C12" s="416"/>
      <c r="D12" s="417"/>
      <c r="E12" s="418"/>
      <c r="F12" s="295"/>
      <c r="G12" s="422" t="str">
        <f t="shared" si="1"/>
        <v xml:space="preserve"> </v>
      </c>
      <c r="H12" s="420"/>
      <c r="I12" s="421"/>
      <c r="J12" s="300"/>
      <c r="K12" s="300"/>
    </row>
    <row r="13" spans="1:18" x14ac:dyDescent="0.3">
      <c r="A13" s="414"/>
      <c r="B13" s="415"/>
      <c r="C13" s="416"/>
      <c r="D13" s="417"/>
      <c r="E13" s="418"/>
      <c r="F13" s="295"/>
      <c r="G13" s="422" t="str">
        <f t="shared" ref="G13:G24" si="2">IF(D13&gt;0, ((E13-F13)/D13), " ")</f>
        <v xml:space="preserve"> </v>
      </c>
      <c r="H13" s="420"/>
      <c r="I13" s="421"/>
      <c r="J13" s="300"/>
      <c r="K13" s="300"/>
    </row>
    <row r="14" spans="1:18" x14ac:dyDescent="0.3">
      <c r="A14" s="414"/>
      <c r="B14" s="415"/>
      <c r="C14" s="416"/>
      <c r="D14" s="417"/>
      <c r="E14" s="418"/>
      <c r="F14" s="295"/>
      <c r="G14" s="422" t="str">
        <f t="shared" si="2"/>
        <v xml:space="preserve"> </v>
      </c>
      <c r="H14" s="420"/>
      <c r="I14" s="421"/>
      <c r="J14" s="300"/>
      <c r="K14" s="300"/>
    </row>
    <row r="15" spans="1:18" x14ac:dyDescent="0.3">
      <c r="A15" s="414"/>
      <c r="B15" s="415"/>
      <c r="C15" s="416"/>
      <c r="D15" s="417"/>
      <c r="E15" s="418"/>
      <c r="F15" s="295"/>
      <c r="G15" s="422" t="str">
        <f t="shared" si="2"/>
        <v xml:space="preserve"> </v>
      </c>
      <c r="H15" s="420"/>
      <c r="I15" s="421"/>
      <c r="J15" s="300"/>
      <c r="K15" s="300"/>
    </row>
    <row r="16" spans="1:18" x14ac:dyDescent="0.3">
      <c r="A16" s="414"/>
      <c r="B16" s="415"/>
      <c r="C16" s="416"/>
      <c r="D16" s="417"/>
      <c r="E16" s="418"/>
      <c r="F16" s="295"/>
      <c r="G16" s="422" t="str">
        <f t="shared" ref="G16:G18" si="3">IF(D16&gt;0, ((E16-F16)/D16), " ")</f>
        <v xml:space="preserve"> </v>
      </c>
      <c r="H16" s="420"/>
      <c r="I16" s="421"/>
      <c r="J16" s="300"/>
      <c r="K16" s="300"/>
    </row>
    <row r="17" spans="1:11" x14ac:dyDescent="0.3">
      <c r="A17" s="414"/>
      <c r="B17" s="415"/>
      <c r="C17" s="416"/>
      <c r="D17" s="417"/>
      <c r="E17" s="418"/>
      <c r="F17" s="295"/>
      <c r="G17" s="422" t="str">
        <f t="shared" si="3"/>
        <v xml:space="preserve"> </v>
      </c>
      <c r="H17" s="420"/>
      <c r="I17" s="421"/>
      <c r="J17" s="300"/>
      <c r="K17" s="300"/>
    </row>
    <row r="18" spans="1:11" x14ac:dyDescent="0.3">
      <c r="A18" s="414"/>
      <c r="B18" s="415"/>
      <c r="C18" s="416"/>
      <c r="D18" s="417"/>
      <c r="E18" s="418"/>
      <c r="F18" s="295"/>
      <c r="G18" s="422" t="str">
        <f t="shared" si="3"/>
        <v xml:space="preserve"> </v>
      </c>
      <c r="H18" s="420"/>
      <c r="I18" s="421"/>
      <c r="J18" s="300"/>
      <c r="K18" s="300"/>
    </row>
    <row r="19" spans="1:11" x14ac:dyDescent="0.3">
      <c r="A19" s="414"/>
      <c r="B19" s="415"/>
      <c r="C19" s="416"/>
      <c r="D19" s="417"/>
      <c r="E19" s="418"/>
      <c r="F19" s="295"/>
      <c r="G19" s="422" t="str">
        <f t="shared" si="2"/>
        <v xml:space="preserve"> </v>
      </c>
      <c r="H19" s="420"/>
      <c r="I19" s="421"/>
      <c r="J19" s="300"/>
      <c r="K19" s="300"/>
    </row>
    <row r="20" spans="1:11" x14ac:dyDescent="0.3">
      <c r="A20" s="414"/>
      <c r="B20" s="415"/>
      <c r="C20" s="416"/>
      <c r="D20" s="417"/>
      <c r="E20" s="418"/>
      <c r="F20" s="295"/>
      <c r="G20" s="422" t="str">
        <f t="shared" si="2"/>
        <v xml:space="preserve"> </v>
      </c>
      <c r="H20" s="420"/>
      <c r="I20" s="421"/>
      <c r="J20" s="300"/>
      <c r="K20" s="300"/>
    </row>
    <row r="21" spans="1:11" x14ac:dyDescent="0.3">
      <c r="A21" s="414"/>
      <c r="B21" s="415"/>
      <c r="C21" s="416"/>
      <c r="D21" s="417"/>
      <c r="E21" s="418"/>
      <c r="F21" s="295"/>
      <c r="G21" s="422" t="str">
        <f t="shared" si="2"/>
        <v xml:space="preserve"> </v>
      </c>
      <c r="H21" s="420"/>
      <c r="I21" s="421"/>
      <c r="J21" s="300"/>
      <c r="K21" s="300"/>
    </row>
    <row r="22" spans="1:11" x14ac:dyDescent="0.3">
      <c r="A22" s="414"/>
      <c r="B22" s="415"/>
      <c r="C22" s="416"/>
      <c r="D22" s="417"/>
      <c r="E22" s="418"/>
      <c r="F22" s="295"/>
      <c r="G22" s="422" t="str">
        <f t="shared" si="2"/>
        <v xml:space="preserve"> </v>
      </c>
      <c r="H22" s="420"/>
      <c r="I22" s="421"/>
      <c r="J22" s="300"/>
      <c r="K22" s="300"/>
    </row>
    <row r="23" spans="1:11" x14ac:dyDescent="0.3">
      <c r="A23" s="414"/>
      <c r="B23" s="415"/>
      <c r="C23" s="416"/>
      <c r="D23" s="417"/>
      <c r="E23" s="418"/>
      <c r="F23" s="295"/>
      <c r="G23" s="422" t="str">
        <f t="shared" si="2"/>
        <v xml:space="preserve"> </v>
      </c>
      <c r="H23" s="420"/>
      <c r="I23" s="421"/>
      <c r="J23" s="300"/>
      <c r="K23" s="300"/>
    </row>
    <row r="24" spans="1:11" x14ac:dyDescent="0.3">
      <c r="A24" s="414"/>
      <c r="B24" s="415"/>
      <c r="C24" s="416"/>
      <c r="D24" s="417"/>
      <c r="E24" s="418"/>
      <c r="F24" s="295"/>
      <c r="G24" s="422" t="str">
        <f t="shared" si="2"/>
        <v xml:space="preserve"> </v>
      </c>
      <c r="H24" s="420"/>
      <c r="I24" s="421"/>
      <c r="J24" s="300"/>
      <c r="K24" s="300"/>
    </row>
    <row r="25" spans="1:11" x14ac:dyDescent="0.3">
      <c r="A25" s="414"/>
      <c r="B25" s="415"/>
      <c r="C25" s="416"/>
      <c r="D25" s="417"/>
      <c r="E25" s="418"/>
      <c r="F25" s="295"/>
      <c r="G25" s="422" t="str">
        <f t="shared" si="1"/>
        <v xml:space="preserve"> </v>
      </c>
      <c r="H25" s="420"/>
      <c r="I25" s="421"/>
      <c r="J25" s="300"/>
      <c r="K25" s="300"/>
    </row>
    <row r="26" spans="1:11" x14ac:dyDescent="0.3">
      <c r="A26" s="414"/>
      <c r="B26" s="415"/>
      <c r="C26" s="416"/>
      <c r="D26" s="417"/>
      <c r="E26" s="418"/>
      <c r="F26" s="295"/>
      <c r="G26" s="422" t="str">
        <f t="shared" si="0"/>
        <v xml:space="preserve"> </v>
      </c>
      <c r="H26" s="420"/>
      <c r="I26" s="421"/>
      <c r="J26" s="300"/>
      <c r="K26" s="300"/>
    </row>
    <row r="27" spans="1:11" x14ac:dyDescent="0.3">
      <c r="A27" s="414"/>
      <c r="B27" s="415"/>
      <c r="C27" s="416"/>
      <c r="D27" s="417"/>
      <c r="E27" s="418"/>
      <c r="F27" s="295"/>
      <c r="G27" s="422" t="str">
        <f t="shared" si="0"/>
        <v xml:space="preserve"> </v>
      </c>
      <c r="H27" s="420"/>
      <c r="I27" s="421"/>
      <c r="J27" s="300"/>
      <c r="K27" s="300"/>
    </row>
    <row r="28" spans="1:11" ht="18" thickBot="1" x14ac:dyDescent="0.35">
      <c r="A28" s="423"/>
      <c r="B28" s="424"/>
      <c r="C28" s="425"/>
      <c r="D28" s="426"/>
      <c r="E28" s="427"/>
      <c r="F28" s="428"/>
      <c r="G28" s="429" t="str">
        <f t="shared" si="0"/>
        <v xml:space="preserve"> </v>
      </c>
      <c r="H28" s="430"/>
      <c r="I28" s="431"/>
      <c r="J28" s="312"/>
      <c r="K28" s="312"/>
    </row>
    <row r="29" spans="1:11" x14ac:dyDescent="0.3">
      <c r="A29" s="432"/>
      <c r="B29" s="433"/>
      <c r="F29" s="437"/>
      <c r="G29" s="438"/>
      <c r="H29" s="439"/>
      <c r="I29" s="440"/>
      <c r="J29" s="441" t="s">
        <v>309</v>
      </c>
      <c r="K29" s="442">
        <f>SUM(K8:K28)</f>
        <v>0</v>
      </c>
    </row>
    <row r="30" spans="1:11" ht="17.100000000000001" customHeight="1" x14ac:dyDescent="0.3">
      <c r="A30" s="36" t="s">
        <v>6</v>
      </c>
      <c r="B30" s="443"/>
      <c r="C30" s="143">
        <f>Certification!C72</f>
        <v>0</v>
      </c>
      <c r="D30" s="143"/>
      <c r="E30" s="143"/>
      <c r="G30" s="444"/>
      <c r="H30" s="445"/>
      <c r="I30" s="445"/>
      <c r="J30" s="445"/>
      <c r="K30" s="446"/>
    </row>
    <row r="31" spans="1:11" x14ac:dyDescent="0.3">
      <c r="A31" s="36" t="s">
        <v>7</v>
      </c>
      <c r="B31" s="447"/>
      <c r="C31" s="144">
        <f>Certification!C73</f>
        <v>0</v>
      </c>
      <c r="D31" s="143"/>
      <c r="E31" s="143"/>
      <c r="G31" s="118"/>
      <c r="H31" s="448"/>
      <c r="I31" s="448"/>
      <c r="J31" s="448"/>
      <c r="K31" s="449"/>
    </row>
    <row r="32" spans="1:11" x14ac:dyDescent="0.3">
      <c r="A32" s="36" t="s">
        <v>66</v>
      </c>
      <c r="B32" s="447"/>
      <c r="C32" s="143" t="str">
        <f>Certification!C74</f>
        <v>Fiscal Year (FY) 2024-25</v>
      </c>
      <c r="D32" s="143"/>
      <c r="E32" s="143"/>
      <c r="G32" s="118"/>
      <c r="H32" s="448"/>
      <c r="I32" s="448"/>
      <c r="J32" s="448"/>
      <c r="K32" s="449"/>
    </row>
  </sheetData>
  <sheetProtection algorithmName="SHA-512" hashValue="obMrkLAO2uZ3fS0uyviwIuX7MaVMaJBfVKHBaYJE6v8q84MX46Ua3BlaX4wcxB0jrr4gCoDaFpnftSdLs0zoKQ==" saltValue="a8+Xovp+MnZnVfliqr6xgA==" spinCount="100000" sheet="1" selectLockedCells="1"/>
  <dataValidations xWindow="1116" yWindow="601" count="13">
    <dataValidation type="decimal" operator="greaterThan" allowBlank="1" showInputMessage="1" showErrorMessage="1" prompt="If the asset was retired during the cost report period, report the month and year the asset was retired or sold. Enter the data in M M/Y Y Y Y format. If asset was not retired, leave blank._x000a_" sqref="I8:I9" xr:uid="{00000000-0002-0000-0A00-000000000000}">
      <formula1>0</formula1>
    </dataValidation>
    <dataValidation allowBlank="1" showInputMessage="1" showErrorMessage="1" prompt="Press TAB to move input areas" sqref="A1" xr:uid="{D9DF4C35-E5C9-4660-9CB2-47B18F2131CD}"/>
    <dataValidation type="decimal" operator="greaterThanOrEqual" allowBlank="1" showInputMessage="1" showErrorMessage="1" sqref="G8:G28" xr:uid="{00000000-0002-0000-0A00-000001000000}">
      <formula1>0</formula1>
    </dataValidation>
    <dataValidation type="list" showInputMessage="1" showErrorMessage="1" prompt="Please indicate whether this asset was retired during the cost report period._x000a_" sqref="H8:H28" xr:uid="{00000000-0002-0000-0A00-000002000000}">
      <formula1>$R$7:$R$8</formula1>
    </dataValidation>
    <dataValidation type="date" operator="greaterThan" allowBlank="1" showInputMessage="1" showErrorMessage="1" prompt="Report the date that the asset was placed into service (not the date the item was purchased).  Enter the data in M M/Y Y Y Y format.  Do not use “various”.  " sqref="C8:C28" xr:uid="{00000000-0002-0000-0A00-000003000000}">
      <formula1>32874</formula1>
    </dataValidation>
    <dataValidation type="decimal" operator="greaterThan" allowBlank="1" showInputMessage="1" showErrorMessage="1" prompt="If the asset was retired during the cost report period, report the month and year the asset was retired or sold. Enter the data in M M/Y Y Y Y format. If asset was not retired, leave blank." sqref="I10:I28" xr:uid="{00000000-0002-0000-0A00-000004000000}">
      <formula1>0</formula1>
    </dataValidation>
    <dataValidation allowBlank="1" showInputMessage="1" showErrorMessage="1" prompt="Report the asset identification number (if applicable) used in the L E A’s accounting system" sqref="A8:A28" xr:uid="{0819BE2E-C109-4A2B-8D36-DB025E8719EC}"/>
    <dataValidation allowBlank="1" showInputMessage="1" showErrorMessage="1" prompt="Report the specific type of asset being depreciated.  Do not combine items under a generic description such as “various” or “equipment”. " sqref="B8:B28" xr:uid="{DAA3BA93-45A1-4A0F-A8D8-A8D5A3D5A4ED}"/>
    <dataValidation type="decimal" operator="greaterThan" allowBlank="1" showInputMessage="1" showErrorMessage="1" prompt="Enter the estimated useful life of the asset according to G A A P or the most recent publication of the “Estimated Useful Lives of Depreciable Hospital Assets”, published by the American Hospital Association. " sqref="D8:D28" xr:uid="{612C3DA6-C9D0-4C7F-AE3A-234BBAEE7C56}">
      <formula1>0</formula1>
    </dataValidation>
    <dataValidation type="decimal" operator="greaterThan" allowBlank="1" showInputMessage="1" showErrorMessage="1" prompt="Enter the amount of the asset's cost that will be depreciated.  The depreciable cost is the cost minus the expected salvage value.  " sqref="E8:E28" xr:uid="{2F5F46A5-15FF-434B-B091-E80C7F2A55FA}">
      <formula1>0</formula1>
    </dataValidation>
    <dataValidation type="decimal" operator="greaterThanOrEqual" allowBlank="1" showInputMessage="1" showErrorMessage="1" prompt="Enter the expenditures from federal resources or grants that your L E A received to offset the asset’s purchase price.  " sqref="F8:F28" xr:uid="{8F849223-8C19-44E9-9A3D-FFE632A110FC}">
      <formula1>0</formula1>
    </dataValidation>
    <dataValidation allowBlank="1" showInputMessage="1" showErrorMessage="1" prompt="Report the prior period(s) accumulated depreciation.  This represents the amount that the equipment has depreciated since the date placed into service.  " sqref="J8:J28" xr:uid="{7ED9E399-00BD-4A0E-8FC6-48A673E4D806}"/>
    <dataValidation allowBlank="1" showInputMessage="1" showErrorMessage="1" prompt="Report the depreciation for the asset for the cost report period.  This figure represents the amount that the equipment has depreciated during the current fiscal year.  " sqref="K8:K28" xr:uid="{54FECA5B-5362-45B7-A062-0D344F388E5A}"/>
  </dataValidations>
  <printOptions horizontalCentered="1"/>
  <pageMargins left="0.25" right="0.25" top="0.75" bottom="0.75" header="0.3" footer="0.3"/>
  <pageSetup scale="80" orientation="landscape" r:id="rId1"/>
  <headerFooter>
    <oddFooter>&amp;L&amp;"Arial,Regular"&amp;12DHCS 6299 (11/2021)&amp;R&amp;"Arial,Regular"&amp;12Page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K11"/>
  <sheetViews>
    <sheetView showGridLines="0" zoomScaleNormal="100" zoomScaleSheetLayoutView="106" workbookViewId="0"/>
  </sheetViews>
  <sheetFormatPr defaultColWidth="0" defaultRowHeight="17.25" zeroHeight="1" x14ac:dyDescent="0.3"/>
  <cols>
    <col min="1" max="1" width="31.83203125" style="36" customWidth="1"/>
    <col min="2" max="2" width="20.6640625" style="36" customWidth="1"/>
    <col min="3" max="3" width="21" style="36" customWidth="1"/>
    <col min="4" max="4" width="20.33203125" style="36" customWidth="1"/>
    <col min="5" max="5" width="20.1640625" style="36" customWidth="1"/>
    <col min="6" max="6" width="15.83203125" style="36" customWidth="1"/>
    <col min="7" max="7" width="20.6640625" style="36" customWidth="1"/>
    <col min="8" max="8" width="16" style="36" customWidth="1"/>
    <col min="9" max="9" width="20.33203125" style="36" customWidth="1"/>
    <col min="10" max="11" width="0" style="1" hidden="1" customWidth="1"/>
    <col min="12" max="16384" width="8.83203125" style="1" hidden="1"/>
  </cols>
  <sheetData>
    <row r="1" spans="1:9" x14ac:dyDescent="0.3">
      <c r="A1" s="281" t="s">
        <v>389</v>
      </c>
    </row>
    <row r="2" spans="1:9" x14ac:dyDescent="0.3">
      <c r="A2" s="36" t="s">
        <v>0</v>
      </c>
    </row>
    <row r="3" spans="1:9" x14ac:dyDescent="0.3">
      <c r="A3" s="36" t="s">
        <v>1</v>
      </c>
    </row>
    <row r="4" spans="1:9" x14ac:dyDescent="0.3">
      <c r="A4" s="36" t="s">
        <v>69</v>
      </c>
    </row>
    <row r="5" spans="1:9" ht="34.5" customHeight="1" x14ac:dyDescent="0.3">
      <c r="A5" s="149" t="s">
        <v>261</v>
      </c>
      <c r="B5" s="282"/>
      <c r="C5" s="282"/>
      <c r="D5" s="282"/>
      <c r="E5" s="282"/>
      <c r="F5" s="282"/>
      <c r="G5" s="282"/>
      <c r="H5" s="282"/>
      <c r="I5" s="452"/>
    </row>
    <row r="6" spans="1:9" ht="117.95" customHeight="1" x14ac:dyDescent="0.3">
      <c r="A6" s="453"/>
      <c r="B6" s="454" t="s">
        <v>262</v>
      </c>
      <c r="C6" s="454" t="s">
        <v>263</v>
      </c>
      <c r="D6" s="454" t="s">
        <v>264</v>
      </c>
      <c r="E6" s="454" t="s">
        <v>265</v>
      </c>
      <c r="F6" s="454" t="s">
        <v>266</v>
      </c>
      <c r="G6" s="454" t="s">
        <v>267</v>
      </c>
      <c r="H6" s="454" t="s">
        <v>268</v>
      </c>
      <c r="I6" s="455" t="s">
        <v>269</v>
      </c>
    </row>
    <row r="7" spans="1:9" ht="45" customHeight="1" thickBot="1" x14ac:dyDescent="0.35">
      <c r="A7" s="456" t="s">
        <v>270</v>
      </c>
      <c r="B7" s="457">
        <f>'E.1 Trans Payroll Information'!F11</f>
        <v>0</v>
      </c>
      <c r="C7" s="457">
        <f>'E.2 Other Trans Costs'!D16</f>
        <v>0</v>
      </c>
      <c r="D7" s="458">
        <f>'E.3 Trans Equip Depreciation'!K29</f>
        <v>0</v>
      </c>
      <c r="E7" s="458">
        <f>B7+C7+D7</f>
        <v>0</v>
      </c>
      <c r="F7" s="458">
        <f>(B7+('E.2 Other Trans Costs'!D8+'E.2 Other Trans Costs'!D9+'E.2 Other Trans Costs'!D10+'E.2 Other Trans Costs'!D11))*'Allocation Statistics'!$B$8</f>
        <v>0</v>
      </c>
      <c r="G7" s="457">
        <f>E7+F7</f>
        <v>0</v>
      </c>
      <c r="H7" s="459">
        <f>'Allocation Statistics'!$B$23</f>
        <v>0</v>
      </c>
      <c r="I7" s="457">
        <f>G7*H7</f>
        <v>0</v>
      </c>
    </row>
    <row r="8" spans="1:9" ht="21.6" customHeight="1" x14ac:dyDescent="0.3">
      <c r="A8" s="460"/>
      <c r="B8" s="461"/>
      <c r="C8" s="461"/>
      <c r="D8" s="461"/>
      <c r="E8" s="461"/>
      <c r="F8" s="461"/>
      <c r="G8" s="462"/>
      <c r="H8" s="463" t="s">
        <v>271</v>
      </c>
      <c r="I8" s="464">
        <f>I7</f>
        <v>0</v>
      </c>
    </row>
    <row r="9" spans="1:9" x14ac:dyDescent="0.3">
      <c r="A9" s="36" t="s">
        <v>6</v>
      </c>
      <c r="B9" s="143">
        <f>Certification!C72</f>
        <v>0</v>
      </c>
      <c r="C9" s="143"/>
      <c r="D9" s="216"/>
    </row>
    <row r="10" spans="1:9" x14ac:dyDescent="0.3">
      <c r="A10" s="36" t="s">
        <v>7</v>
      </c>
      <c r="B10" s="144">
        <f>Certification!C73</f>
        <v>0</v>
      </c>
      <c r="C10" s="143"/>
      <c r="D10" s="216"/>
    </row>
    <row r="11" spans="1:9" x14ac:dyDescent="0.3">
      <c r="A11" s="36" t="s">
        <v>66</v>
      </c>
      <c r="B11" s="143" t="str">
        <f>Certification!C74</f>
        <v>Fiscal Year (FY) 2024-25</v>
      </c>
      <c r="C11" s="143"/>
      <c r="D11" s="216"/>
    </row>
  </sheetData>
  <sheetProtection algorithmName="SHA-512" hashValue="2aAN9vpAvvzhWnOh3zm+tEpeO4w8jOONfkDZ12vP53gg03mW67hUNc5iOk5gHbm+y1kWcrZ3FA0BZpUjnes/cQ==" saltValue="ZB8aC3SmC/B+ikvYECyEjQ==" spinCount="100000" sheet="1" selectLockedCells="1"/>
  <dataValidations count="1">
    <dataValidation allowBlank="1" showInputMessage="1" showErrorMessage="1" prompt="No data input required for this worksheet" sqref="A1" xr:uid="{553DF3B5-9AEB-40FF-9B31-7E9A1353A17E}"/>
  </dataValidations>
  <pageMargins left="0.25" right="0.25" top="0.75" bottom="0.75" header="0.3" footer="0.3"/>
  <pageSetup scale="83" orientation="landscape" horizontalDpi="1200" verticalDpi="1200" r:id="rId1"/>
  <headerFooter>
    <oddFooter>&amp;L&amp;"Arial,Regular"&amp;12DHCS 6299 (11/2021)&amp;R&amp;"Arial,Regular"&amp;12Page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A6088-3A4C-463C-B227-4A16A49F94B5}">
  <dimension ref="A1:L3000"/>
  <sheetViews>
    <sheetView showGridLines="0" zoomScaleNormal="100" workbookViewId="0"/>
  </sheetViews>
  <sheetFormatPr defaultColWidth="0" defaultRowHeight="17.25" zeroHeight="1" x14ac:dyDescent="0.3"/>
  <cols>
    <col min="1" max="1" width="21.83203125" style="472" customWidth="1"/>
    <col min="2" max="2" width="23.33203125" style="472" customWidth="1"/>
    <col min="3" max="3" width="36.1640625" style="472" customWidth="1"/>
    <col min="4" max="4" width="42.6640625" style="472" customWidth="1"/>
    <col min="5" max="5" width="13.33203125" style="472" customWidth="1"/>
    <col min="6" max="6" width="80" style="472" customWidth="1"/>
    <col min="7" max="7" width="6.83203125" style="48" hidden="1" customWidth="1"/>
    <col min="8" max="16384" width="5.83203125" style="48" hidden="1"/>
  </cols>
  <sheetData>
    <row r="1" spans="1:12" x14ac:dyDescent="0.3">
      <c r="A1" s="473" t="s">
        <v>389</v>
      </c>
      <c r="B1" s="47"/>
      <c r="C1" s="47"/>
      <c r="D1" s="47"/>
      <c r="E1" s="47"/>
      <c r="F1" s="47"/>
    </row>
    <row r="2" spans="1:12" x14ac:dyDescent="0.3">
      <c r="A2" s="47" t="s">
        <v>0</v>
      </c>
      <c r="B2" s="47"/>
      <c r="C2" s="47"/>
      <c r="D2" s="47"/>
      <c r="E2" s="47"/>
      <c r="F2" s="47"/>
      <c r="G2" s="47"/>
    </row>
    <row r="3" spans="1:12" x14ac:dyDescent="0.3">
      <c r="A3" s="47" t="s">
        <v>1</v>
      </c>
      <c r="B3" s="47"/>
      <c r="C3" s="47"/>
      <c r="D3" s="47"/>
      <c r="E3" s="47"/>
      <c r="F3" s="47"/>
      <c r="G3" s="47"/>
    </row>
    <row r="4" spans="1:12" x14ac:dyDescent="0.3">
      <c r="A4" s="47" t="s">
        <v>69</v>
      </c>
      <c r="B4" s="47"/>
      <c r="C4" s="47"/>
      <c r="D4" s="47"/>
      <c r="E4" s="47"/>
      <c r="F4" s="47"/>
      <c r="G4" s="47"/>
    </row>
    <row r="5" spans="1:12" s="50" customFormat="1" ht="24.6" customHeight="1" x14ac:dyDescent="0.2">
      <c r="A5" s="465" t="s">
        <v>317</v>
      </c>
      <c r="B5" s="49"/>
      <c r="C5" s="49"/>
      <c r="D5" s="49"/>
      <c r="E5" s="49"/>
      <c r="F5" s="49"/>
      <c r="G5" s="49"/>
    </row>
    <row r="6" spans="1:12" s="53" customFormat="1" x14ac:dyDescent="0.3">
      <c r="A6" s="47" t="s">
        <v>48</v>
      </c>
      <c r="B6" s="466">
        <f>Certification!C72</f>
        <v>0</v>
      </c>
      <c r="C6" s="467"/>
      <c r="D6" s="51"/>
      <c r="E6" s="51"/>
      <c r="F6" s="51"/>
      <c r="G6" s="51"/>
      <c r="H6" s="52"/>
      <c r="I6" s="52"/>
      <c r="J6" s="52"/>
      <c r="K6" s="52"/>
      <c r="L6" s="52"/>
    </row>
    <row r="7" spans="1:12" s="53" customFormat="1" x14ac:dyDescent="0.3">
      <c r="A7" s="47" t="s">
        <v>272</v>
      </c>
      <c r="B7" s="466">
        <f>Certification!C73</f>
        <v>0</v>
      </c>
      <c r="C7" s="468"/>
      <c r="D7" s="51"/>
      <c r="E7" s="51"/>
      <c r="F7" s="51"/>
      <c r="G7" s="51"/>
      <c r="H7" s="52"/>
      <c r="I7" s="52"/>
      <c r="J7" s="52"/>
      <c r="K7" s="52"/>
      <c r="L7" s="52"/>
    </row>
    <row r="8" spans="1:12" s="53" customFormat="1" x14ac:dyDescent="0.3">
      <c r="A8" s="47" t="s">
        <v>66</v>
      </c>
      <c r="B8" s="466" t="str">
        <f>Certification!C74</f>
        <v>Fiscal Year (FY) 2024-25</v>
      </c>
      <c r="C8" s="467"/>
      <c r="D8" s="51"/>
      <c r="E8" s="51"/>
      <c r="F8" s="51"/>
      <c r="G8" s="51"/>
      <c r="H8" s="52"/>
      <c r="I8" s="52"/>
      <c r="J8" s="52"/>
      <c r="K8" s="52"/>
      <c r="L8" s="52"/>
    </row>
    <row r="9" spans="1:12" ht="74.25" customHeight="1" x14ac:dyDescent="0.3">
      <c r="A9" s="469" t="s">
        <v>273</v>
      </c>
      <c r="B9" s="469" t="s">
        <v>274</v>
      </c>
      <c r="C9" s="469" t="s">
        <v>275</v>
      </c>
      <c r="D9" s="470" t="s">
        <v>384</v>
      </c>
      <c r="E9" s="470" t="s">
        <v>345</v>
      </c>
      <c r="F9" s="470" t="s">
        <v>276</v>
      </c>
      <c r="G9" s="54" t="s">
        <v>277</v>
      </c>
    </row>
    <row r="10" spans="1:12" x14ac:dyDescent="0.3">
      <c r="A10" s="471"/>
      <c r="B10" s="471"/>
      <c r="C10" s="471"/>
      <c r="D10" s="471"/>
      <c r="E10" s="471"/>
      <c r="F10" s="471"/>
      <c r="G10" s="47" t="str">
        <f>CONCATENATE(A10,", ", B10)</f>
        <v xml:space="preserve">, </v>
      </c>
    </row>
    <row r="11" spans="1:12" x14ac:dyDescent="0.3">
      <c r="A11" s="471"/>
      <c r="B11" s="471"/>
      <c r="C11" s="471"/>
      <c r="D11" s="471"/>
      <c r="E11" s="471"/>
      <c r="F11" s="471"/>
      <c r="G11" s="47" t="str">
        <f t="shared" ref="G11:G74" si="0">CONCATENATE(A11,", ", B11)</f>
        <v xml:space="preserve">, </v>
      </c>
    </row>
    <row r="12" spans="1:12" x14ac:dyDescent="0.3">
      <c r="A12" s="471"/>
      <c r="B12" s="471"/>
      <c r="C12" s="471"/>
      <c r="D12" s="471"/>
      <c r="E12" s="471"/>
      <c r="F12" s="471"/>
      <c r="G12" s="47" t="str">
        <f t="shared" si="0"/>
        <v xml:space="preserve">, </v>
      </c>
    </row>
    <row r="13" spans="1:12" x14ac:dyDescent="0.3">
      <c r="A13" s="471"/>
      <c r="B13" s="471"/>
      <c r="C13" s="471"/>
      <c r="D13" s="471"/>
      <c r="E13" s="471"/>
      <c r="F13" s="471"/>
      <c r="G13" s="47" t="str">
        <f t="shared" si="0"/>
        <v xml:space="preserve">, </v>
      </c>
    </row>
    <row r="14" spans="1:12" x14ac:dyDescent="0.3">
      <c r="A14" s="471"/>
      <c r="B14" s="471"/>
      <c r="C14" s="471"/>
      <c r="D14" s="471"/>
      <c r="E14" s="471"/>
      <c r="F14" s="471"/>
      <c r="G14" s="47" t="str">
        <f t="shared" si="0"/>
        <v xml:space="preserve">, </v>
      </c>
    </row>
    <row r="15" spans="1:12" x14ac:dyDescent="0.3">
      <c r="A15" s="471"/>
      <c r="B15" s="471"/>
      <c r="C15" s="471"/>
      <c r="D15" s="471"/>
      <c r="E15" s="471"/>
      <c r="F15" s="471"/>
      <c r="G15" s="47" t="str">
        <f t="shared" si="0"/>
        <v xml:space="preserve">, </v>
      </c>
    </row>
    <row r="16" spans="1:12"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si="0"/>
        <v xml:space="preserve">, </v>
      </c>
    </row>
    <row r="75" spans="1:7" x14ac:dyDescent="0.3">
      <c r="A75" s="471"/>
      <c r="B75" s="471"/>
      <c r="C75" s="471"/>
      <c r="D75" s="471"/>
      <c r="E75" s="471"/>
      <c r="F75" s="471"/>
      <c r="G75" s="47" t="str">
        <f t="shared" ref="G75:G138" si="1">CONCATENATE(A75,", ", B75)</f>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si="1"/>
        <v xml:space="preserve">, </v>
      </c>
    </row>
    <row r="139" spans="1:7" x14ac:dyDescent="0.3">
      <c r="A139" s="471"/>
      <c r="B139" s="471"/>
      <c r="C139" s="471"/>
      <c r="D139" s="471"/>
      <c r="E139" s="471"/>
      <c r="F139" s="471"/>
      <c r="G139" s="47" t="str">
        <f t="shared" ref="G139:G202" si="2">CONCATENATE(A139,", ", B139)</f>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si="2"/>
        <v xml:space="preserve">, </v>
      </c>
    </row>
    <row r="203" spans="1:7" x14ac:dyDescent="0.3">
      <c r="A203" s="471"/>
      <c r="B203" s="471"/>
      <c r="C203" s="471"/>
      <c r="D203" s="471"/>
      <c r="E203" s="471"/>
      <c r="F203" s="471"/>
      <c r="G203" s="47" t="str">
        <f t="shared" ref="G203:G266" si="3">CONCATENATE(A203,", ", B203)</f>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si="3"/>
        <v xml:space="preserve">, </v>
      </c>
    </row>
    <row r="267" spans="1:7" x14ac:dyDescent="0.3">
      <c r="A267" s="471"/>
      <c r="B267" s="471"/>
      <c r="C267" s="471"/>
      <c r="D267" s="471"/>
      <c r="E267" s="471"/>
      <c r="F267" s="471"/>
      <c r="G267" s="47" t="str">
        <f t="shared" ref="G267:G330" si="4">CONCATENATE(A267,", ", B267)</f>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si="4"/>
        <v xml:space="preserve">, </v>
      </c>
    </row>
    <row r="331" spans="1:7" x14ac:dyDescent="0.3">
      <c r="A331" s="471"/>
      <c r="B331" s="471"/>
      <c r="C331" s="471"/>
      <c r="D331" s="471"/>
      <c r="E331" s="471"/>
      <c r="F331" s="471"/>
      <c r="G331" s="47" t="str">
        <f t="shared" ref="G331:G394" si="5">CONCATENATE(A331,", ", B331)</f>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si="5"/>
        <v xml:space="preserve">, </v>
      </c>
    </row>
    <row r="395" spans="1:7" x14ac:dyDescent="0.3">
      <c r="A395" s="471"/>
      <c r="B395" s="471"/>
      <c r="C395" s="471"/>
      <c r="D395" s="471"/>
      <c r="E395" s="471"/>
      <c r="F395" s="471"/>
      <c r="G395" s="47" t="str">
        <f t="shared" ref="G395:G458" si="6">CONCATENATE(A395,", ", B395)</f>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si="6"/>
        <v xml:space="preserve">, </v>
      </c>
    </row>
    <row r="459" spans="1:7" x14ac:dyDescent="0.3">
      <c r="A459" s="471"/>
      <c r="B459" s="471"/>
      <c r="C459" s="471"/>
      <c r="D459" s="471"/>
      <c r="E459" s="471"/>
      <c r="F459" s="471"/>
      <c r="G459" s="47" t="str">
        <f t="shared" ref="G459:G522" si="7">CONCATENATE(A459,", ", B459)</f>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si="7"/>
        <v xml:space="preserve">, </v>
      </c>
    </row>
    <row r="523" spans="1:7" x14ac:dyDescent="0.3">
      <c r="A523" s="471"/>
      <c r="B523" s="471"/>
      <c r="C523" s="471"/>
      <c r="D523" s="471"/>
      <c r="E523" s="471"/>
      <c r="F523" s="471"/>
      <c r="G523" s="47" t="str">
        <f t="shared" ref="G523:G586" si="8">CONCATENATE(A523,", ", B523)</f>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si="8"/>
        <v xml:space="preserve">, </v>
      </c>
    </row>
    <row r="587" spans="1:7" x14ac:dyDescent="0.3">
      <c r="A587" s="471"/>
      <c r="B587" s="471"/>
      <c r="C587" s="471"/>
      <c r="D587" s="471"/>
      <c r="E587" s="471"/>
      <c r="F587" s="471"/>
      <c r="G587" s="47" t="str">
        <f t="shared" ref="G587:G650" si="9">CONCATENATE(A587,", ", B587)</f>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si="9"/>
        <v xml:space="preserve">, </v>
      </c>
    </row>
    <row r="651" spans="1:7" x14ac:dyDescent="0.3">
      <c r="A651" s="471"/>
      <c r="B651" s="471"/>
      <c r="C651" s="471"/>
      <c r="D651" s="471"/>
      <c r="E651" s="471"/>
      <c r="F651" s="471"/>
      <c r="G651" s="47" t="str">
        <f t="shared" ref="G651:G714" si="10">CONCATENATE(A651,", ", B651)</f>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si="10"/>
        <v xml:space="preserve">, </v>
      </c>
    </row>
    <row r="715" spans="1:7" x14ac:dyDescent="0.3">
      <c r="A715" s="471"/>
      <c r="B715" s="471"/>
      <c r="C715" s="471"/>
      <c r="D715" s="471"/>
      <c r="E715" s="471"/>
      <c r="F715" s="471"/>
      <c r="G715" s="47" t="str">
        <f t="shared" ref="G715:G778" si="11">CONCATENATE(A715,", ", B715)</f>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si="11"/>
        <v xml:space="preserve">, </v>
      </c>
    </row>
    <row r="779" spans="1:7" x14ac:dyDescent="0.3">
      <c r="A779" s="471"/>
      <c r="B779" s="471"/>
      <c r="C779" s="471"/>
      <c r="D779" s="471"/>
      <c r="E779" s="471"/>
      <c r="F779" s="471"/>
      <c r="G779" s="47" t="str">
        <f t="shared" ref="G779:G842" si="12">CONCATENATE(A779,", ", B779)</f>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si="12"/>
        <v xml:space="preserve">, </v>
      </c>
    </row>
    <row r="843" spans="1:7" x14ac:dyDescent="0.3">
      <c r="A843" s="471"/>
      <c r="B843" s="471"/>
      <c r="C843" s="471"/>
      <c r="D843" s="471"/>
      <c r="E843" s="471"/>
      <c r="F843" s="471"/>
      <c r="G843" s="47" t="str">
        <f t="shared" ref="G843:G906" si="13">CONCATENATE(A843,", ", B843)</f>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si="13"/>
        <v xml:space="preserve">, </v>
      </c>
    </row>
    <row r="907" spans="1:7" x14ac:dyDescent="0.3">
      <c r="A907" s="471"/>
      <c r="B907" s="471"/>
      <c r="C907" s="471"/>
      <c r="D907" s="471"/>
      <c r="E907" s="471"/>
      <c r="F907" s="471"/>
      <c r="G907" s="47" t="str">
        <f t="shared" ref="G907:G970" si="14">CONCATENATE(A907,", ", B907)</f>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si="14"/>
        <v xml:space="preserve">, </v>
      </c>
    </row>
    <row r="971" spans="1:7" x14ac:dyDescent="0.3">
      <c r="A971" s="471"/>
      <c r="B971" s="471"/>
      <c r="C971" s="471"/>
      <c r="D971" s="471"/>
      <c r="E971" s="471"/>
      <c r="F971" s="471"/>
      <c r="G971" s="47" t="str">
        <f t="shared" ref="G971:G1034" si="15">CONCATENATE(A971,", ", B971)</f>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si="15"/>
        <v xml:space="preserve">, </v>
      </c>
    </row>
    <row r="1035" spans="1:7" x14ac:dyDescent="0.3">
      <c r="A1035" s="471"/>
      <c r="B1035" s="471"/>
      <c r="C1035" s="471"/>
      <c r="D1035" s="471"/>
      <c r="E1035" s="471"/>
      <c r="F1035" s="471"/>
      <c r="G1035" s="47" t="str">
        <f t="shared" ref="G1035:G1098" si="16">CONCATENATE(A1035,", ", B1035)</f>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si="16"/>
        <v xml:space="preserve">, </v>
      </c>
    </row>
    <row r="1099" spans="1:7" x14ac:dyDescent="0.3">
      <c r="A1099" s="471"/>
      <c r="B1099" s="471"/>
      <c r="C1099" s="471"/>
      <c r="D1099" s="471"/>
      <c r="E1099" s="471"/>
      <c r="F1099" s="471"/>
      <c r="G1099" s="47" t="str">
        <f t="shared" ref="G1099:G1162" si="17">CONCATENATE(A1099,", ", B1099)</f>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si="17"/>
        <v xml:space="preserve">, </v>
      </c>
    </row>
    <row r="1163" spans="1:7" x14ac:dyDescent="0.3">
      <c r="A1163" s="471"/>
      <c r="B1163" s="471"/>
      <c r="C1163" s="471"/>
      <c r="D1163" s="471"/>
      <c r="E1163" s="471"/>
      <c r="F1163" s="471"/>
      <c r="G1163" s="47" t="str">
        <f t="shared" ref="G1163:G1226" si="18">CONCATENATE(A1163,", ", B1163)</f>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si="18"/>
        <v xml:space="preserve">, </v>
      </c>
    </row>
    <row r="1227" spans="1:7" x14ac:dyDescent="0.3">
      <c r="A1227" s="471"/>
      <c r="B1227" s="471"/>
      <c r="C1227" s="471"/>
      <c r="D1227" s="471"/>
      <c r="E1227" s="471"/>
      <c r="F1227" s="471"/>
      <c r="G1227" s="47" t="str">
        <f t="shared" ref="G1227:G1290" si="19">CONCATENATE(A1227,", ", B1227)</f>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si="19"/>
        <v xml:space="preserve">, </v>
      </c>
    </row>
    <row r="1291" spans="1:7" x14ac:dyDescent="0.3">
      <c r="A1291" s="471"/>
      <c r="B1291" s="471"/>
      <c r="C1291" s="471"/>
      <c r="D1291" s="471"/>
      <c r="E1291" s="471"/>
      <c r="F1291" s="471"/>
      <c r="G1291" s="47" t="str">
        <f t="shared" ref="G1291:G1354" si="20">CONCATENATE(A1291,", ", B1291)</f>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si="20"/>
        <v xml:space="preserve">, </v>
      </c>
    </row>
    <row r="1355" spans="1:7" x14ac:dyDescent="0.3">
      <c r="A1355" s="471"/>
      <c r="B1355" s="471"/>
      <c r="C1355" s="471"/>
      <c r="D1355" s="471"/>
      <c r="E1355" s="471"/>
      <c r="F1355" s="471"/>
      <c r="G1355" s="47" t="str">
        <f t="shared" ref="G1355:G1418" si="21">CONCATENATE(A1355,", ", B1355)</f>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si="21"/>
        <v xml:space="preserve">, </v>
      </c>
    </row>
    <row r="1419" spans="1:7" x14ac:dyDescent="0.3">
      <c r="A1419" s="471"/>
      <c r="B1419" s="471"/>
      <c r="C1419" s="471"/>
      <c r="D1419" s="471"/>
      <c r="E1419" s="471"/>
      <c r="F1419" s="471"/>
      <c r="G1419" s="47" t="str">
        <f t="shared" ref="G1419:G1482" si="22">CONCATENATE(A1419,", ", B1419)</f>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si="22"/>
        <v xml:space="preserve">, </v>
      </c>
    </row>
    <row r="1483" spans="1:7" x14ac:dyDescent="0.3">
      <c r="A1483" s="471"/>
      <c r="B1483" s="471"/>
      <c r="C1483" s="471"/>
      <c r="D1483" s="471"/>
      <c r="E1483" s="471"/>
      <c r="F1483" s="471"/>
      <c r="G1483" s="47" t="str">
        <f t="shared" ref="G1483:G1546" si="23">CONCATENATE(A1483,", ", B1483)</f>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si="23"/>
        <v xml:space="preserve">, </v>
      </c>
    </row>
    <row r="1547" spans="1:7" x14ac:dyDescent="0.3">
      <c r="A1547" s="471"/>
      <c r="B1547" s="471"/>
      <c r="C1547" s="471"/>
      <c r="D1547" s="471"/>
      <c r="E1547" s="471"/>
      <c r="F1547" s="471"/>
      <c r="G1547" s="47" t="str">
        <f t="shared" ref="G1547:G1610" si="24">CONCATENATE(A1547,", ", B1547)</f>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si="24"/>
        <v xml:space="preserve">, </v>
      </c>
    </row>
    <row r="1611" spans="1:7" x14ac:dyDescent="0.3">
      <c r="A1611" s="471"/>
      <c r="B1611" s="471"/>
      <c r="C1611" s="471"/>
      <c r="D1611" s="471"/>
      <c r="E1611" s="471"/>
      <c r="F1611" s="471"/>
      <c r="G1611" s="47" t="str">
        <f t="shared" ref="G1611:G1674" si="25">CONCATENATE(A1611,", ", B1611)</f>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si="25"/>
        <v xml:space="preserve">, </v>
      </c>
    </row>
    <row r="1675" spans="1:7" x14ac:dyDescent="0.3">
      <c r="A1675" s="471"/>
      <c r="B1675" s="471"/>
      <c r="C1675" s="471"/>
      <c r="D1675" s="471"/>
      <c r="E1675" s="471"/>
      <c r="F1675" s="471"/>
      <c r="G1675" s="47" t="str">
        <f t="shared" ref="G1675:G1738" si="26">CONCATENATE(A1675,", ", B1675)</f>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si="26"/>
        <v xml:space="preserve">, </v>
      </c>
    </row>
    <row r="1739" spans="1:7" x14ac:dyDescent="0.3">
      <c r="A1739" s="471"/>
      <c r="B1739" s="471"/>
      <c r="C1739" s="471"/>
      <c r="D1739" s="471"/>
      <c r="E1739" s="471"/>
      <c r="F1739" s="471"/>
      <c r="G1739" s="47" t="str">
        <f t="shared" ref="G1739:G1802" si="27">CONCATENATE(A1739,", ", B1739)</f>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si="27"/>
        <v xml:space="preserve">, </v>
      </c>
    </row>
    <row r="1803" spans="1:7" x14ac:dyDescent="0.3">
      <c r="A1803" s="471"/>
      <c r="B1803" s="471"/>
      <c r="C1803" s="471"/>
      <c r="D1803" s="471"/>
      <c r="E1803" s="471"/>
      <c r="F1803" s="471"/>
      <c r="G1803" s="47" t="str">
        <f t="shared" ref="G1803:G1866" si="28">CONCATENATE(A1803,", ", B1803)</f>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si="28"/>
        <v xml:space="preserve">, </v>
      </c>
    </row>
    <row r="1867" spans="1:7" x14ac:dyDescent="0.3">
      <c r="A1867" s="471"/>
      <c r="B1867" s="471"/>
      <c r="C1867" s="471"/>
      <c r="D1867" s="471"/>
      <c r="E1867" s="471"/>
      <c r="F1867" s="471"/>
      <c r="G1867" s="47" t="str">
        <f t="shared" ref="G1867:G1930" si="29">CONCATENATE(A1867,", ", B1867)</f>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si="29"/>
        <v xml:space="preserve">, </v>
      </c>
    </row>
    <row r="1931" spans="1:7" x14ac:dyDescent="0.3">
      <c r="A1931" s="471"/>
      <c r="B1931" s="471"/>
      <c r="C1931" s="471"/>
      <c r="D1931" s="471"/>
      <c r="E1931" s="471"/>
      <c r="F1931" s="471"/>
      <c r="G1931" s="47" t="str">
        <f t="shared" ref="G1931:G1994" si="30">CONCATENATE(A1931,", ", B1931)</f>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si="30"/>
        <v xml:space="preserve">, </v>
      </c>
    </row>
    <row r="1995" spans="1:7" x14ac:dyDescent="0.3">
      <c r="A1995" s="471"/>
      <c r="B1995" s="471"/>
      <c r="C1995" s="471"/>
      <c r="D1995" s="471"/>
      <c r="E1995" s="471"/>
      <c r="F1995" s="471"/>
      <c r="G1995" s="47" t="str">
        <f t="shared" ref="G1995:G2058" si="31">CONCATENATE(A1995,", ", B1995)</f>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si="31"/>
        <v xml:space="preserve">, </v>
      </c>
    </row>
    <row r="2059" spans="1:7" x14ac:dyDescent="0.3">
      <c r="A2059" s="471"/>
      <c r="B2059" s="471"/>
      <c r="C2059" s="471"/>
      <c r="D2059" s="471"/>
      <c r="E2059" s="471"/>
      <c r="F2059" s="471"/>
      <c r="G2059" s="47" t="str">
        <f t="shared" ref="G2059:G2122" si="32">CONCATENATE(A2059,", ", B2059)</f>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si="32"/>
        <v xml:space="preserve">, </v>
      </c>
    </row>
    <row r="2123" spans="1:7" x14ac:dyDescent="0.3">
      <c r="A2123" s="471"/>
      <c r="B2123" s="471"/>
      <c r="C2123" s="471"/>
      <c r="D2123" s="471"/>
      <c r="E2123" s="471"/>
      <c r="F2123" s="471"/>
      <c r="G2123" s="47" t="str">
        <f t="shared" ref="G2123:G2186" si="33">CONCATENATE(A2123,", ", B2123)</f>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si="33"/>
        <v xml:space="preserve">, </v>
      </c>
    </row>
    <row r="2187" spans="1:7" x14ac:dyDescent="0.3">
      <c r="A2187" s="471"/>
      <c r="B2187" s="471"/>
      <c r="C2187" s="471"/>
      <c r="D2187" s="471"/>
      <c r="E2187" s="471"/>
      <c r="F2187" s="471"/>
      <c r="G2187" s="47" t="str">
        <f t="shared" ref="G2187:G2250" si="34">CONCATENATE(A2187,", ", B2187)</f>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si="34"/>
        <v xml:space="preserve">, </v>
      </c>
    </row>
    <row r="2251" spans="1:7" x14ac:dyDescent="0.3">
      <c r="A2251" s="471"/>
      <c r="B2251" s="471"/>
      <c r="C2251" s="471"/>
      <c r="D2251" s="471"/>
      <c r="E2251" s="471"/>
      <c r="F2251" s="471"/>
      <c r="G2251" s="47" t="str">
        <f t="shared" ref="G2251:G2314" si="35">CONCATENATE(A2251,", ", B2251)</f>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si="35"/>
        <v xml:space="preserve">, </v>
      </c>
    </row>
    <row r="2315" spans="1:7" x14ac:dyDescent="0.3">
      <c r="A2315" s="471"/>
      <c r="B2315" s="471"/>
      <c r="C2315" s="471"/>
      <c r="D2315" s="471"/>
      <c r="E2315" s="471"/>
      <c r="F2315" s="471"/>
      <c r="G2315" s="47" t="str">
        <f t="shared" ref="G2315:G2378" si="36">CONCATENATE(A2315,", ", B2315)</f>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si="36"/>
        <v xml:space="preserve">, </v>
      </c>
    </row>
    <row r="2379" spans="1:7" x14ac:dyDescent="0.3">
      <c r="A2379" s="471"/>
      <c r="B2379" s="471"/>
      <c r="C2379" s="471"/>
      <c r="D2379" s="471"/>
      <c r="E2379" s="471"/>
      <c r="F2379" s="471"/>
      <c r="G2379" s="47" t="str">
        <f t="shared" ref="G2379:G2442" si="37">CONCATENATE(A2379,", ", B2379)</f>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si="37"/>
        <v xml:space="preserve">, </v>
      </c>
    </row>
    <row r="2443" spans="1:7" x14ac:dyDescent="0.3">
      <c r="A2443" s="471"/>
      <c r="B2443" s="471"/>
      <c r="C2443" s="471"/>
      <c r="D2443" s="471"/>
      <c r="E2443" s="471"/>
      <c r="F2443" s="471"/>
      <c r="G2443" s="47" t="str">
        <f t="shared" ref="G2443:G2506" si="38">CONCATENATE(A2443,", ", B2443)</f>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si="38"/>
        <v xml:space="preserve">, </v>
      </c>
    </row>
    <row r="2507" spans="1:7" x14ac:dyDescent="0.3">
      <c r="A2507" s="471"/>
      <c r="B2507" s="471"/>
      <c r="C2507" s="471"/>
      <c r="D2507" s="471"/>
      <c r="E2507" s="471"/>
      <c r="F2507" s="471"/>
      <c r="G2507" s="47" t="str">
        <f t="shared" ref="G2507:G2570" si="39">CONCATENATE(A2507,", ", B2507)</f>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si="39"/>
        <v xml:space="preserve">, </v>
      </c>
    </row>
    <row r="2571" spans="1:7" x14ac:dyDescent="0.3">
      <c r="A2571" s="471"/>
      <c r="B2571" s="471"/>
      <c r="C2571" s="471"/>
      <c r="D2571" s="471"/>
      <c r="E2571" s="471"/>
      <c r="F2571" s="471"/>
      <c r="G2571" s="47" t="str">
        <f t="shared" ref="G2571:G2634" si="40">CONCATENATE(A2571,", ", B2571)</f>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si="40"/>
        <v xml:space="preserve">, </v>
      </c>
    </row>
    <row r="2635" spans="1:7" x14ac:dyDescent="0.3">
      <c r="A2635" s="471"/>
      <c r="B2635" s="471"/>
      <c r="C2635" s="471"/>
      <c r="D2635" s="471"/>
      <c r="E2635" s="471"/>
      <c r="F2635" s="471"/>
      <c r="G2635" s="47" t="str">
        <f t="shared" ref="G2635:G2698" si="41">CONCATENATE(A2635,", ", B2635)</f>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si="41"/>
        <v xml:space="preserve">, </v>
      </c>
    </row>
    <row r="2699" spans="1:7" x14ac:dyDescent="0.3">
      <c r="A2699" s="471"/>
      <c r="B2699" s="471"/>
      <c r="C2699" s="471"/>
      <c r="D2699" s="471"/>
      <c r="E2699" s="471"/>
      <c r="F2699" s="471"/>
      <c r="G2699" s="47" t="str">
        <f t="shared" ref="G2699:G2762" si="42">CONCATENATE(A2699,", ", B2699)</f>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si="42"/>
        <v xml:space="preserve">, </v>
      </c>
    </row>
    <row r="2763" spans="1:7" x14ac:dyDescent="0.3">
      <c r="A2763" s="471"/>
      <c r="B2763" s="471"/>
      <c r="C2763" s="471"/>
      <c r="D2763" s="471"/>
      <c r="E2763" s="471"/>
      <c r="F2763" s="471"/>
      <c r="G2763" s="47" t="str">
        <f t="shared" ref="G2763:G2826" si="43">CONCATENATE(A2763,", ", B2763)</f>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si="43"/>
        <v xml:space="preserve">, </v>
      </c>
    </row>
    <row r="2827" spans="1:7" x14ac:dyDescent="0.3">
      <c r="A2827" s="471"/>
      <c r="B2827" s="471"/>
      <c r="C2827" s="471"/>
      <c r="D2827" s="471"/>
      <c r="E2827" s="471"/>
      <c r="F2827" s="471"/>
      <c r="G2827" s="47" t="str">
        <f t="shared" ref="G2827:G2890" si="44">CONCATENATE(A2827,", ", B2827)</f>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si="44"/>
        <v xml:space="preserve">, </v>
      </c>
    </row>
    <row r="2891" spans="1:7" x14ac:dyDescent="0.3">
      <c r="A2891" s="471"/>
      <c r="B2891" s="471"/>
      <c r="C2891" s="471"/>
      <c r="D2891" s="471"/>
      <c r="E2891" s="471"/>
      <c r="F2891" s="471"/>
      <c r="G2891" s="47" t="str">
        <f t="shared" ref="G2891:G2954" si="45">CONCATENATE(A2891,", ", B2891)</f>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si="45"/>
        <v xml:space="preserve">, </v>
      </c>
    </row>
    <row r="2955" spans="1:7" x14ac:dyDescent="0.3">
      <c r="A2955" s="471"/>
      <c r="B2955" s="471"/>
      <c r="C2955" s="471"/>
      <c r="D2955" s="471"/>
      <c r="E2955" s="471"/>
      <c r="F2955" s="471"/>
      <c r="G2955" s="47" t="str">
        <f t="shared" ref="G2955:G3000" si="46">CONCATENATE(A2955,", ", B2955)</f>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 t="shared" si="46"/>
        <v xml:space="preserve">, </v>
      </c>
    </row>
    <row r="2998" spans="1:7" x14ac:dyDescent="0.3">
      <c r="A2998" s="471"/>
      <c r="B2998" s="471"/>
      <c r="C2998" s="471"/>
      <c r="D2998" s="471"/>
      <c r="E2998" s="471"/>
      <c r="F2998" s="471"/>
      <c r="G2998" s="47" t="str">
        <f t="shared" si="46"/>
        <v xml:space="preserve">, </v>
      </c>
    </row>
    <row r="2999" spans="1:7" x14ac:dyDescent="0.3">
      <c r="A2999" s="471"/>
      <c r="B2999" s="471"/>
      <c r="C2999" s="471"/>
      <c r="D2999" s="471"/>
      <c r="E2999" s="471"/>
      <c r="F2999" s="471"/>
      <c r="G2999" s="47" t="str">
        <f t="shared" si="46"/>
        <v xml:space="preserve">, </v>
      </c>
    </row>
    <row r="3000" spans="1:7" x14ac:dyDescent="0.3">
      <c r="A3000" s="471"/>
      <c r="B3000" s="471"/>
      <c r="C3000" s="471"/>
      <c r="D3000" s="471"/>
      <c r="E3000" s="471"/>
      <c r="F3000" s="471"/>
      <c r="G3000" s="47" t="str">
        <f t="shared" si="46"/>
        <v xml:space="preserve">, </v>
      </c>
    </row>
  </sheetData>
  <sheetProtection algorithmName="SHA-512" hashValue="MXzotJiSQbx4frxSss7ybK11D2B+9qIW7DPV3Sf+LKRumsAvu3kPWqugUP3JOVRSzzTGWYhVTPO7dapK0ZgBLg==" saltValue="d9MBqcEB1RXyzhNkfEntBg==" spinCount="100000" sheet="1" selectLockedCells="1"/>
  <dataValidations count="7">
    <dataValidation allowBlank="1" showInputMessage="1" showErrorMessage="1" prompt="Input any additional internal notes as applicable" sqref="F10:F3000" xr:uid="{0A0E784D-CDBC-44CF-A1EC-05FA7BE43756}"/>
    <dataValidation allowBlank="1" showInputMessage="1" showErrorMessage="1" prompt="Input the T S P's L E A B O P approved job classification for Quarter 1" sqref="D10:D3000" xr:uid="{BBBA226D-0CE9-4B88-8A64-D73A2459AA9C}"/>
    <dataValidation allowBlank="1" showInputMessage="1" showErrorMessage="1" prompt="Input Quarter 1 T S P's job category/title (in the L E A's accounting system)" sqref="C10:C3000" xr:uid="{A1AA5E0F-C941-4FE6-B03F-724B3F151C27}"/>
    <dataValidation allowBlank="1" showInputMessage="1" showErrorMessage="1" prompt="Input Quarter 1 T S P's first name" sqref="B10:B3000" xr:uid="{79970FC6-9384-422B-A9CB-1DC2891ED547}"/>
    <dataValidation allowBlank="1" showInputMessage="1" showErrorMessage="1" prompt="Input Quater 1 T S P's last name" sqref="A10:A3000" xr:uid="{CE5E7E8A-D547-47A7-BDDE-0B699FAA54FF}"/>
    <dataValidation allowBlank="1" showInputMessage="1" showErrorMessage="1" prompt="Press TAB to move input areas" sqref="A1" xr:uid="{B394F967-0239-4059-AECE-F82DC2E2D7DF}"/>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2323B526-600A-41C8-B7F6-76C7ECBAF880}"/>
  </dataValidations>
  <pageMargins left="0.2" right="0.2" top="0.75" bottom="0.75" header="0.3" footer="0.3"/>
  <pageSetup scale="68" orientation="landscape" r:id="rId1"/>
  <headerFooter>
    <oddFooter>&amp;LDHCS 6299 (11/2021)&amp;RPage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88E8F-3892-41C1-99A7-B8C478E85DAF}">
  <dimension ref="A1:M3000"/>
  <sheetViews>
    <sheetView showGridLines="0" zoomScaleNormal="100" workbookViewId="0"/>
  </sheetViews>
  <sheetFormatPr defaultColWidth="0" defaultRowHeight="17.25" zeroHeight="1" x14ac:dyDescent="0.3"/>
  <cols>
    <col min="1" max="1" width="23.83203125" style="472" customWidth="1"/>
    <col min="2" max="2" width="23.1640625" style="472" customWidth="1"/>
    <col min="3" max="3" width="37.33203125" style="472" customWidth="1"/>
    <col min="4" max="4" width="47.33203125" style="472" customWidth="1"/>
    <col min="5" max="5" width="13.33203125" style="472" customWidth="1"/>
    <col min="6" max="6" width="70" style="472" customWidth="1"/>
    <col min="7" max="7" width="25.6640625" style="48" hidden="1" customWidth="1"/>
    <col min="8" max="16384" width="5.83203125" style="48" hidden="1"/>
  </cols>
  <sheetData>
    <row r="1" spans="1:13" x14ac:dyDescent="0.3">
      <c r="A1" s="473" t="s">
        <v>389</v>
      </c>
      <c r="B1" s="47"/>
      <c r="C1" s="47"/>
      <c r="D1" s="47"/>
      <c r="E1" s="47"/>
      <c r="F1" s="47"/>
    </row>
    <row r="2" spans="1:13" s="56" customFormat="1" x14ac:dyDescent="0.3">
      <c r="A2" s="47" t="s">
        <v>0</v>
      </c>
      <c r="B2" s="47"/>
      <c r="C2" s="47"/>
      <c r="D2" s="47"/>
      <c r="E2" s="47"/>
      <c r="F2" s="47"/>
      <c r="G2" s="55"/>
    </row>
    <row r="3" spans="1:13" s="56" customFormat="1" x14ac:dyDescent="0.3">
      <c r="A3" s="47" t="s">
        <v>1</v>
      </c>
      <c r="B3" s="47"/>
      <c r="C3" s="47"/>
      <c r="D3" s="47"/>
      <c r="E3" s="47"/>
      <c r="F3" s="47"/>
      <c r="G3" s="55"/>
    </row>
    <row r="4" spans="1:13" s="56" customFormat="1" x14ac:dyDescent="0.3">
      <c r="A4" s="47" t="s">
        <v>69</v>
      </c>
      <c r="B4" s="47"/>
      <c r="C4" s="47"/>
      <c r="D4" s="47"/>
      <c r="E4" s="47"/>
      <c r="F4" s="47"/>
      <c r="G4" s="55"/>
    </row>
    <row r="5" spans="1:13" s="58" customFormat="1" ht="24.6" customHeight="1" x14ac:dyDescent="0.2">
      <c r="A5" s="465" t="s">
        <v>318</v>
      </c>
      <c r="B5" s="49"/>
      <c r="C5" s="49"/>
      <c r="D5" s="49"/>
      <c r="E5" s="49"/>
      <c r="F5" s="49"/>
      <c r="G5" s="57"/>
    </row>
    <row r="6" spans="1:13" s="61" customFormat="1" x14ac:dyDescent="0.3">
      <c r="A6" s="47" t="s">
        <v>48</v>
      </c>
      <c r="B6" s="466">
        <f>Certification!C72</f>
        <v>0</v>
      </c>
      <c r="C6" s="467"/>
      <c r="D6" s="51"/>
      <c r="E6" s="51"/>
      <c r="F6" s="51"/>
      <c r="G6" s="59"/>
      <c r="H6" s="60"/>
      <c r="I6" s="60"/>
      <c r="J6" s="60"/>
      <c r="K6" s="60"/>
      <c r="L6" s="60"/>
      <c r="M6" s="60"/>
    </row>
    <row r="7" spans="1:13" s="61" customFormat="1" x14ac:dyDescent="0.3">
      <c r="A7" s="47" t="s">
        <v>272</v>
      </c>
      <c r="B7" s="466">
        <f>Certification!C73</f>
        <v>0</v>
      </c>
      <c r="C7" s="468"/>
      <c r="D7" s="51"/>
      <c r="E7" s="51"/>
      <c r="F7" s="51"/>
      <c r="G7" s="59"/>
      <c r="H7" s="60"/>
      <c r="I7" s="60"/>
      <c r="J7" s="60"/>
      <c r="K7" s="60"/>
      <c r="L7" s="60"/>
      <c r="M7" s="60"/>
    </row>
    <row r="8" spans="1:13" s="61" customFormat="1" x14ac:dyDescent="0.3">
      <c r="A8" s="47" t="s">
        <v>66</v>
      </c>
      <c r="B8" s="466" t="str">
        <f>Certification!C74</f>
        <v>Fiscal Year (FY) 2024-25</v>
      </c>
      <c r="C8" s="467"/>
      <c r="D8" s="51"/>
      <c r="E8" s="51"/>
      <c r="F8" s="51"/>
      <c r="G8" s="59"/>
      <c r="H8" s="60"/>
      <c r="I8" s="60"/>
      <c r="J8" s="60"/>
      <c r="K8" s="60"/>
      <c r="L8" s="60"/>
      <c r="M8" s="60"/>
    </row>
    <row r="9" spans="1:13" s="56" customFormat="1" ht="79.349999999999994" customHeight="1" x14ac:dyDescent="0.3">
      <c r="A9" s="469" t="s">
        <v>273</v>
      </c>
      <c r="B9" s="469" t="s">
        <v>274</v>
      </c>
      <c r="C9" s="469" t="s">
        <v>275</v>
      </c>
      <c r="D9" s="470" t="s">
        <v>385</v>
      </c>
      <c r="E9" s="470" t="s">
        <v>345</v>
      </c>
      <c r="F9" s="470" t="s">
        <v>276</v>
      </c>
      <c r="G9" s="54" t="s">
        <v>277</v>
      </c>
      <c r="H9" s="62"/>
      <c r="I9" s="48"/>
    </row>
    <row r="10" spans="1:13" x14ac:dyDescent="0.3">
      <c r="A10" s="471"/>
      <c r="B10" s="471"/>
      <c r="C10" s="471"/>
      <c r="D10" s="471"/>
      <c r="E10" s="471"/>
      <c r="F10" s="471"/>
      <c r="G10" s="47" t="str">
        <f>CONCATENATE(A10, ", ", B10)</f>
        <v xml:space="preserve">, </v>
      </c>
    </row>
    <row r="11" spans="1:13" x14ac:dyDescent="0.3">
      <c r="A11" s="471"/>
      <c r="B11" s="471"/>
      <c r="C11" s="471"/>
      <c r="D11" s="471"/>
      <c r="E11" s="471"/>
      <c r="F11" s="471"/>
      <c r="G11" s="47" t="str">
        <f t="shared" ref="G11:G74" si="0">CONCATENATE(A11, ", ", B11)</f>
        <v xml:space="preserve">, </v>
      </c>
    </row>
    <row r="12" spans="1:13" x14ac:dyDescent="0.3">
      <c r="A12" s="471"/>
      <c r="B12" s="471"/>
      <c r="C12" s="471"/>
      <c r="D12" s="471"/>
      <c r="E12" s="471"/>
      <c r="F12" s="471"/>
      <c r="G12" s="47" t="str">
        <f t="shared" si="0"/>
        <v xml:space="preserve">, </v>
      </c>
    </row>
    <row r="13" spans="1:13" x14ac:dyDescent="0.3">
      <c r="A13" s="471"/>
      <c r="B13" s="471"/>
      <c r="C13" s="471"/>
      <c r="D13" s="471"/>
      <c r="E13" s="471"/>
      <c r="F13" s="471"/>
      <c r="G13" s="47" t="str">
        <f t="shared" si="0"/>
        <v xml:space="preserve">, </v>
      </c>
    </row>
    <row r="14" spans="1:13" x14ac:dyDescent="0.3">
      <c r="A14" s="471"/>
      <c r="B14" s="471"/>
      <c r="C14" s="471"/>
      <c r="D14" s="471"/>
      <c r="E14" s="471"/>
      <c r="F14" s="471"/>
      <c r="G14" s="47" t="str">
        <f t="shared" si="0"/>
        <v xml:space="preserve">, </v>
      </c>
    </row>
    <row r="15" spans="1:13" x14ac:dyDescent="0.3">
      <c r="A15" s="471"/>
      <c r="B15" s="471"/>
      <c r="C15" s="471"/>
      <c r="D15" s="471"/>
      <c r="E15" s="471"/>
      <c r="F15" s="471"/>
      <c r="G15" s="47" t="str">
        <f t="shared" si="0"/>
        <v xml:space="preserve">, </v>
      </c>
    </row>
    <row r="16" spans="1:13"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si="0"/>
        <v xml:space="preserve">, </v>
      </c>
    </row>
    <row r="75" spans="1:7" x14ac:dyDescent="0.3">
      <c r="A75" s="471"/>
      <c r="B75" s="471"/>
      <c r="C75" s="471"/>
      <c r="D75" s="471"/>
      <c r="E75" s="471"/>
      <c r="F75" s="471"/>
      <c r="G75" s="47" t="str">
        <f t="shared" ref="G75:G138" si="1">CONCATENATE(A75, ", ", B75)</f>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si="1"/>
        <v xml:space="preserve">, </v>
      </c>
    </row>
    <row r="139" spans="1:7" x14ac:dyDescent="0.3">
      <c r="A139" s="471"/>
      <c r="B139" s="471"/>
      <c r="C139" s="471"/>
      <c r="D139" s="471"/>
      <c r="E139" s="471"/>
      <c r="F139" s="471"/>
      <c r="G139" s="47" t="str">
        <f t="shared" ref="G139:G202" si="2">CONCATENATE(A139, ", ", B139)</f>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si="2"/>
        <v xml:space="preserve">, </v>
      </c>
    </row>
    <row r="203" spans="1:7" x14ac:dyDescent="0.3">
      <c r="A203" s="471"/>
      <c r="B203" s="471"/>
      <c r="C203" s="471"/>
      <c r="D203" s="471"/>
      <c r="E203" s="471"/>
      <c r="F203" s="471"/>
      <c r="G203" s="47" t="str">
        <f t="shared" ref="G203:G266" si="3">CONCATENATE(A203, ", ", B203)</f>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si="3"/>
        <v xml:space="preserve">, </v>
      </c>
    </row>
    <row r="267" spans="1:7" x14ac:dyDescent="0.3">
      <c r="A267" s="471"/>
      <c r="B267" s="471"/>
      <c r="C267" s="471"/>
      <c r="D267" s="471"/>
      <c r="E267" s="471"/>
      <c r="F267" s="471"/>
      <c r="G267" s="47" t="str">
        <f t="shared" ref="G267:G330" si="4">CONCATENATE(A267, ", ", B267)</f>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si="4"/>
        <v xml:space="preserve">, </v>
      </c>
    </row>
    <row r="331" spans="1:7" x14ac:dyDescent="0.3">
      <c r="A331" s="471"/>
      <c r="B331" s="471"/>
      <c r="C331" s="471"/>
      <c r="D331" s="471"/>
      <c r="E331" s="471"/>
      <c r="F331" s="471"/>
      <c r="G331" s="47" t="str">
        <f t="shared" ref="G331:G394" si="5">CONCATENATE(A331, ", ", B331)</f>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si="5"/>
        <v xml:space="preserve">, </v>
      </c>
    </row>
    <row r="395" spans="1:7" x14ac:dyDescent="0.3">
      <c r="A395" s="471"/>
      <c r="B395" s="471"/>
      <c r="C395" s="471"/>
      <c r="D395" s="471"/>
      <c r="E395" s="471"/>
      <c r="F395" s="471"/>
      <c r="G395" s="47" t="str">
        <f t="shared" ref="G395:G458" si="6">CONCATENATE(A395, ", ", B395)</f>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si="6"/>
        <v xml:space="preserve">, </v>
      </c>
    </row>
    <row r="459" spans="1:7" x14ac:dyDescent="0.3">
      <c r="A459" s="471"/>
      <c r="B459" s="471"/>
      <c r="C459" s="471"/>
      <c r="D459" s="471"/>
      <c r="E459" s="471"/>
      <c r="F459" s="471"/>
      <c r="G459" s="47" t="str">
        <f t="shared" ref="G459:G522" si="7">CONCATENATE(A459, ", ", B459)</f>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si="7"/>
        <v xml:space="preserve">, </v>
      </c>
    </row>
    <row r="523" spans="1:7" x14ac:dyDescent="0.3">
      <c r="A523" s="471"/>
      <c r="B523" s="471"/>
      <c r="C523" s="471"/>
      <c r="D523" s="471"/>
      <c r="E523" s="471"/>
      <c r="F523" s="471"/>
      <c r="G523" s="47" t="str">
        <f t="shared" ref="G523:G586" si="8">CONCATENATE(A523, ", ", B523)</f>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si="8"/>
        <v xml:space="preserve">, </v>
      </c>
    </row>
    <row r="587" spans="1:7" x14ac:dyDescent="0.3">
      <c r="A587" s="471"/>
      <c r="B587" s="471"/>
      <c r="C587" s="471"/>
      <c r="D587" s="471"/>
      <c r="E587" s="471"/>
      <c r="F587" s="471"/>
      <c r="G587" s="47" t="str">
        <f t="shared" ref="G587:G650" si="9">CONCATENATE(A587, ", ", B587)</f>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si="9"/>
        <v xml:space="preserve">, </v>
      </c>
    </row>
    <row r="651" spans="1:7" x14ac:dyDescent="0.3">
      <c r="A651" s="471"/>
      <c r="B651" s="471"/>
      <c r="C651" s="471"/>
      <c r="D651" s="471"/>
      <c r="E651" s="471"/>
      <c r="F651" s="471"/>
      <c r="G651" s="47" t="str">
        <f t="shared" ref="G651:G714" si="10">CONCATENATE(A651, ", ", B651)</f>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si="10"/>
        <v xml:space="preserve">, </v>
      </c>
    </row>
    <row r="715" spans="1:7" x14ac:dyDescent="0.3">
      <c r="A715" s="471"/>
      <c r="B715" s="471"/>
      <c r="C715" s="471"/>
      <c r="D715" s="471"/>
      <c r="E715" s="471"/>
      <c r="F715" s="471"/>
      <c r="G715" s="47" t="str">
        <f t="shared" ref="G715:G778" si="11">CONCATENATE(A715, ", ", B715)</f>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si="11"/>
        <v xml:space="preserve">, </v>
      </c>
    </row>
    <row r="779" spans="1:7" x14ac:dyDescent="0.3">
      <c r="A779" s="471"/>
      <c r="B779" s="471"/>
      <c r="C779" s="471"/>
      <c r="D779" s="471"/>
      <c r="E779" s="471"/>
      <c r="F779" s="471"/>
      <c r="G779" s="47" t="str">
        <f t="shared" ref="G779:G842" si="12">CONCATENATE(A779, ", ", B779)</f>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si="12"/>
        <v xml:space="preserve">, </v>
      </c>
    </row>
    <row r="843" spans="1:7" x14ac:dyDescent="0.3">
      <c r="A843" s="471"/>
      <c r="B843" s="471"/>
      <c r="C843" s="471"/>
      <c r="D843" s="471"/>
      <c r="E843" s="471"/>
      <c r="F843" s="471"/>
      <c r="G843" s="47" t="str">
        <f t="shared" ref="G843:G906" si="13">CONCATENATE(A843, ", ", B843)</f>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si="13"/>
        <v xml:space="preserve">, </v>
      </c>
    </row>
    <row r="907" spans="1:7" x14ac:dyDescent="0.3">
      <c r="A907" s="471"/>
      <c r="B907" s="471"/>
      <c r="C907" s="471"/>
      <c r="D907" s="471"/>
      <c r="E907" s="471"/>
      <c r="F907" s="471"/>
      <c r="G907" s="47" t="str">
        <f t="shared" ref="G907:G970" si="14">CONCATENATE(A907, ", ", B907)</f>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si="14"/>
        <v xml:space="preserve">, </v>
      </c>
    </row>
    <row r="971" spans="1:7" x14ac:dyDescent="0.3">
      <c r="A971" s="471"/>
      <c r="B971" s="471"/>
      <c r="C971" s="471"/>
      <c r="D971" s="471"/>
      <c r="E971" s="471"/>
      <c r="F971" s="471"/>
      <c r="G971" s="47" t="str">
        <f t="shared" ref="G971:G1034" si="15">CONCATENATE(A971, ", ", B971)</f>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si="15"/>
        <v xml:space="preserve">, </v>
      </c>
    </row>
    <row r="1035" spans="1:7" x14ac:dyDescent="0.3">
      <c r="A1035" s="471"/>
      <c r="B1035" s="471"/>
      <c r="C1035" s="471"/>
      <c r="D1035" s="471"/>
      <c r="E1035" s="471"/>
      <c r="F1035" s="471"/>
      <c r="G1035" s="47" t="str">
        <f t="shared" ref="G1035:G1098" si="16">CONCATENATE(A1035, ", ", B1035)</f>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si="16"/>
        <v xml:space="preserve">, </v>
      </c>
    </row>
    <row r="1099" spans="1:7" x14ac:dyDescent="0.3">
      <c r="A1099" s="471"/>
      <c r="B1099" s="471"/>
      <c r="C1099" s="471"/>
      <c r="D1099" s="471"/>
      <c r="E1099" s="471"/>
      <c r="F1099" s="471"/>
      <c r="G1099" s="47" t="str">
        <f t="shared" ref="G1099:G1162" si="17">CONCATENATE(A1099, ", ", B1099)</f>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si="17"/>
        <v xml:space="preserve">, </v>
      </c>
    </row>
    <row r="1163" spans="1:7" x14ac:dyDescent="0.3">
      <c r="A1163" s="471"/>
      <c r="B1163" s="471"/>
      <c r="C1163" s="471"/>
      <c r="D1163" s="471"/>
      <c r="E1163" s="471"/>
      <c r="F1163" s="471"/>
      <c r="G1163" s="47" t="str">
        <f t="shared" ref="G1163:G1226" si="18">CONCATENATE(A1163, ", ", B1163)</f>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si="18"/>
        <v xml:space="preserve">, </v>
      </c>
    </row>
    <row r="1227" spans="1:7" x14ac:dyDescent="0.3">
      <c r="A1227" s="471"/>
      <c r="B1227" s="471"/>
      <c r="C1227" s="471"/>
      <c r="D1227" s="471"/>
      <c r="E1227" s="471"/>
      <c r="F1227" s="471"/>
      <c r="G1227" s="47" t="str">
        <f t="shared" ref="G1227:G1290" si="19">CONCATENATE(A1227, ", ", B1227)</f>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si="19"/>
        <v xml:space="preserve">, </v>
      </c>
    </row>
    <row r="1291" spans="1:7" x14ac:dyDescent="0.3">
      <c r="A1291" s="471"/>
      <c r="B1291" s="471"/>
      <c r="C1291" s="471"/>
      <c r="D1291" s="471"/>
      <c r="E1291" s="471"/>
      <c r="F1291" s="471"/>
      <c r="G1291" s="47" t="str">
        <f t="shared" ref="G1291:G1354" si="20">CONCATENATE(A1291, ", ", B1291)</f>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si="20"/>
        <v xml:space="preserve">, </v>
      </c>
    </row>
    <row r="1355" spans="1:7" x14ac:dyDescent="0.3">
      <c r="A1355" s="471"/>
      <c r="B1355" s="471"/>
      <c r="C1355" s="471"/>
      <c r="D1355" s="471"/>
      <c r="E1355" s="471"/>
      <c r="F1355" s="471"/>
      <c r="G1355" s="47" t="str">
        <f t="shared" ref="G1355:G1418" si="21">CONCATENATE(A1355, ", ", B1355)</f>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si="21"/>
        <v xml:space="preserve">, </v>
      </c>
    </row>
    <row r="1419" spans="1:7" x14ac:dyDescent="0.3">
      <c r="A1419" s="471"/>
      <c r="B1419" s="471"/>
      <c r="C1419" s="471"/>
      <c r="D1419" s="471"/>
      <c r="E1419" s="471"/>
      <c r="F1419" s="471"/>
      <c r="G1419" s="47" t="str">
        <f t="shared" ref="G1419:G1482" si="22">CONCATENATE(A1419, ", ", B1419)</f>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si="22"/>
        <v xml:space="preserve">, </v>
      </c>
    </row>
    <row r="1483" spans="1:7" x14ac:dyDescent="0.3">
      <c r="A1483" s="471"/>
      <c r="B1483" s="471"/>
      <c r="C1483" s="471"/>
      <c r="D1483" s="471"/>
      <c r="E1483" s="471"/>
      <c r="F1483" s="471"/>
      <c r="G1483" s="47" t="str">
        <f t="shared" ref="G1483:G1546" si="23">CONCATENATE(A1483, ", ", B1483)</f>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si="23"/>
        <v xml:space="preserve">, </v>
      </c>
    </row>
    <row r="1547" spans="1:7" x14ac:dyDescent="0.3">
      <c r="A1547" s="471"/>
      <c r="B1547" s="471"/>
      <c r="C1547" s="471"/>
      <c r="D1547" s="471"/>
      <c r="E1547" s="471"/>
      <c r="F1547" s="471"/>
      <c r="G1547" s="47" t="str">
        <f t="shared" ref="G1547:G1610" si="24">CONCATENATE(A1547, ", ", B1547)</f>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si="24"/>
        <v xml:space="preserve">, </v>
      </c>
    </row>
    <row r="1611" spans="1:7" x14ac:dyDescent="0.3">
      <c r="A1611" s="471"/>
      <c r="B1611" s="471"/>
      <c r="C1611" s="471"/>
      <c r="D1611" s="471"/>
      <c r="E1611" s="471"/>
      <c r="F1611" s="471"/>
      <c r="G1611" s="47" t="str">
        <f t="shared" ref="G1611:G1674" si="25">CONCATENATE(A1611, ", ", B1611)</f>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si="25"/>
        <v xml:space="preserve">, </v>
      </c>
    </row>
    <row r="1675" spans="1:7" x14ac:dyDescent="0.3">
      <c r="A1675" s="471"/>
      <c r="B1675" s="471"/>
      <c r="C1675" s="471"/>
      <c r="D1675" s="471"/>
      <c r="E1675" s="471"/>
      <c r="F1675" s="471"/>
      <c r="G1675" s="47" t="str">
        <f t="shared" ref="G1675:G1738" si="26">CONCATENATE(A1675, ", ", B1675)</f>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si="26"/>
        <v xml:space="preserve">, </v>
      </c>
    </row>
    <row r="1739" spans="1:7" x14ac:dyDescent="0.3">
      <c r="A1739" s="471"/>
      <c r="B1739" s="471"/>
      <c r="C1739" s="471"/>
      <c r="D1739" s="471"/>
      <c r="E1739" s="471"/>
      <c r="F1739" s="471"/>
      <c r="G1739" s="47" t="str">
        <f t="shared" ref="G1739:G1802" si="27">CONCATENATE(A1739, ", ", B1739)</f>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si="27"/>
        <v xml:space="preserve">, </v>
      </c>
    </row>
    <row r="1803" spans="1:7" x14ac:dyDescent="0.3">
      <c r="A1803" s="471"/>
      <c r="B1803" s="471"/>
      <c r="C1803" s="471"/>
      <c r="D1803" s="471"/>
      <c r="E1803" s="471"/>
      <c r="F1803" s="471"/>
      <c r="G1803" s="47" t="str">
        <f t="shared" ref="G1803:G1866" si="28">CONCATENATE(A1803, ", ", B1803)</f>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si="28"/>
        <v xml:space="preserve">, </v>
      </c>
    </row>
    <row r="1867" spans="1:7" x14ac:dyDescent="0.3">
      <c r="A1867" s="471"/>
      <c r="B1867" s="471"/>
      <c r="C1867" s="471"/>
      <c r="D1867" s="471"/>
      <c r="E1867" s="471"/>
      <c r="F1867" s="471"/>
      <c r="G1867" s="47" t="str">
        <f t="shared" ref="G1867:G1930" si="29">CONCATENATE(A1867, ", ", B1867)</f>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si="29"/>
        <v xml:space="preserve">, </v>
      </c>
    </row>
    <row r="1931" spans="1:7" x14ac:dyDescent="0.3">
      <c r="A1931" s="471"/>
      <c r="B1931" s="471"/>
      <c r="C1931" s="471"/>
      <c r="D1931" s="471"/>
      <c r="E1931" s="471"/>
      <c r="F1931" s="471"/>
      <c r="G1931" s="47" t="str">
        <f t="shared" ref="G1931:G1994" si="30">CONCATENATE(A1931, ", ", B1931)</f>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si="30"/>
        <v xml:space="preserve">, </v>
      </c>
    </row>
    <row r="1995" spans="1:7" x14ac:dyDescent="0.3">
      <c r="A1995" s="471"/>
      <c r="B1995" s="471"/>
      <c r="C1995" s="471"/>
      <c r="D1995" s="471"/>
      <c r="E1995" s="471"/>
      <c r="F1995" s="471"/>
      <c r="G1995" s="47" t="str">
        <f t="shared" ref="G1995:G2058" si="31">CONCATENATE(A1995, ", ", B1995)</f>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si="31"/>
        <v xml:space="preserve">, </v>
      </c>
    </row>
    <row r="2059" spans="1:7" x14ac:dyDescent="0.3">
      <c r="A2059" s="471"/>
      <c r="B2059" s="471"/>
      <c r="C2059" s="471"/>
      <c r="D2059" s="471"/>
      <c r="E2059" s="471"/>
      <c r="F2059" s="471"/>
      <c r="G2059" s="47" t="str">
        <f t="shared" ref="G2059:G2122" si="32">CONCATENATE(A2059, ", ", B2059)</f>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si="32"/>
        <v xml:space="preserve">, </v>
      </c>
    </row>
    <row r="2123" spans="1:7" x14ac:dyDescent="0.3">
      <c r="A2123" s="471"/>
      <c r="B2123" s="471"/>
      <c r="C2123" s="471"/>
      <c r="D2123" s="471"/>
      <c r="E2123" s="471"/>
      <c r="F2123" s="471"/>
      <c r="G2123" s="47" t="str">
        <f t="shared" ref="G2123:G2186" si="33">CONCATENATE(A2123, ", ", B2123)</f>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si="33"/>
        <v xml:space="preserve">, </v>
      </c>
    </row>
    <row r="2187" spans="1:7" x14ac:dyDescent="0.3">
      <c r="A2187" s="471"/>
      <c r="B2187" s="471"/>
      <c r="C2187" s="471"/>
      <c r="D2187" s="471"/>
      <c r="E2187" s="471"/>
      <c r="F2187" s="471"/>
      <c r="G2187" s="47" t="str">
        <f t="shared" ref="G2187:G2250" si="34">CONCATENATE(A2187, ", ", B2187)</f>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si="34"/>
        <v xml:space="preserve">, </v>
      </c>
    </row>
    <row r="2251" spans="1:7" x14ac:dyDescent="0.3">
      <c r="A2251" s="471"/>
      <c r="B2251" s="471"/>
      <c r="C2251" s="471"/>
      <c r="D2251" s="471"/>
      <c r="E2251" s="471"/>
      <c r="F2251" s="471"/>
      <c r="G2251" s="47" t="str">
        <f t="shared" ref="G2251:G2314" si="35">CONCATENATE(A2251, ", ", B2251)</f>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si="35"/>
        <v xml:space="preserve">, </v>
      </c>
    </row>
    <row r="2315" spans="1:7" x14ac:dyDescent="0.3">
      <c r="A2315" s="471"/>
      <c r="B2315" s="471"/>
      <c r="C2315" s="471"/>
      <c r="D2315" s="471"/>
      <c r="E2315" s="471"/>
      <c r="F2315" s="471"/>
      <c r="G2315" s="47" t="str">
        <f t="shared" ref="G2315:G2378" si="36">CONCATENATE(A2315, ", ", B2315)</f>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si="36"/>
        <v xml:space="preserve">, </v>
      </c>
    </row>
    <row r="2379" spans="1:7" x14ac:dyDescent="0.3">
      <c r="A2379" s="471"/>
      <c r="B2379" s="471"/>
      <c r="C2379" s="471"/>
      <c r="D2379" s="471"/>
      <c r="E2379" s="471"/>
      <c r="F2379" s="471"/>
      <c r="G2379" s="47" t="str">
        <f t="shared" ref="G2379:G2442" si="37">CONCATENATE(A2379, ", ", B2379)</f>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si="37"/>
        <v xml:space="preserve">, </v>
      </c>
    </row>
    <row r="2443" spans="1:7" x14ac:dyDescent="0.3">
      <c r="A2443" s="471"/>
      <c r="B2443" s="471"/>
      <c r="C2443" s="471"/>
      <c r="D2443" s="471"/>
      <c r="E2443" s="471"/>
      <c r="F2443" s="471"/>
      <c r="G2443" s="47" t="str">
        <f t="shared" ref="G2443:G2506" si="38">CONCATENATE(A2443, ", ", B2443)</f>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si="38"/>
        <v xml:space="preserve">, </v>
      </c>
    </row>
    <row r="2507" spans="1:7" x14ac:dyDescent="0.3">
      <c r="A2507" s="471"/>
      <c r="B2507" s="471"/>
      <c r="C2507" s="471"/>
      <c r="D2507" s="471"/>
      <c r="E2507" s="471"/>
      <c r="F2507" s="471"/>
      <c r="G2507" s="47" t="str">
        <f t="shared" ref="G2507:G2570" si="39">CONCATENATE(A2507, ", ", B2507)</f>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si="39"/>
        <v xml:space="preserve">, </v>
      </c>
    </row>
    <row r="2571" spans="1:7" x14ac:dyDescent="0.3">
      <c r="A2571" s="471"/>
      <c r="B2571" s="471"/>
      <c r="C2571" s="471"/>
      <c r="D2571" s="471"/>
      <c r="E2571" s="471"/>
      <c r="F2571" s="471"/>
      <c r="G2571" s="47" t="str">
        <f t="shared" ref="G2571:G2634" si="40">CONCATENATE(A2571, ", ", B2571)</f>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si="40"/>
        <v xml:space="preserve">, </v>
      </c>
    </row>
    <row r="2635" spans="1:7" x14ac:dyDescent="0.3">
      <c r="A2635" s="471"/>
      <c r="B2635" s="471"/>
      <c r="C2635" s="471"/>
      <c r="D2635" s="471"/>
      <c r="E2635" s="471"/>
      <c r="F2635" s="471"/>
      <c r="G2635" s="47" t="str">
        <f t="shared" ref="G2635:G2698" si="41">CONCATENATE(A2635, ", ", B2635)</f>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si="41"/>
        <v xml:space="preserve">, </v>
      </c>
    </row>
    <row r="2699" spans="1:7" x14ac:dyDescent="0.3">
      <c r="A2699" s="471"/>
      <c r="B2699" s="471"/>
      <c r="C2699" s="471"/>
      <c r="D2699" s="471"/>
      <c r="E2699" s="471"/>
      <c r="F2699" s="471"/>
      <c r="G2699" s="47" t="str">
        <f t="shared" ref="G2699:G2762" si="42">CONCATENATE(A2699, ", ", B2699)</f>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si="42"/>
        <v xml:space="preserve">, </v>
      </c>
    </row>
    <row r="2763" spans="1:7" x14ac:dyDescent="0.3">
      <c r="A2763" s="471"/>
      <c r="B2763" s="471"/>
      <c r="C2763" s="471"/>
      <c r="D2763" s="471"/>
      <c r="E2763" s="471"/>
      <c r="F2763" s="471"/>
      <c r="G2763" s="47" t="str">
        <f t="shared" ref="G2763:G2826" si="43">CONCATENATE(A2763, ", ", B2763)</f>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si="43"/>
        <v xml:space="preserve">, </v>
      </c>
    </row>
    <row r="2827" spans="1:7" x14ac:dyDescent="0.3">
      <c r="A2827" s="471"/>
      <c r="B2827" s="471"/>
      <c r="C2827" s="471"/>
      <c r="D2827" s="471"/>
      <c r="E2827" s="471"/>
      <c r="F2827" s="471"/>
      <c r="G2827" s="47" t="str">
        <f t="shared" ref="G2827:G2890" si="44">CONCATENATE(A2827, ", ", B2827)</f>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si="44"/>
        <v xml:space="preserve">, </v>
      </c>
    </row>
    <row r="2891" spans="1:7" x14ac:dyDescent="0.3">
      <c r="A2891" s="471"/>
      <c r="B2891" s="471"/>
      <c r="C2891" s="471"/>
      <c r="D2891" s="471"/>
      <c r="E2891" s="471"/>
      <c r="F2891" s="471"/>
      <c r="G2891" s="47" t="str">
        <f t="shared" ref="G2891:G2954" si="45">CONCATENATE(A2891, ", ", B2891)</f>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si="45"/>
        <v xml:space="preserve">, </v>
      </c>
    </row>
    <row r="2955" spans="1:7" x14ac:dyDescent="0.3">
      <c r="A2955" s="471"/>
      <c r="B2955" s="471"/>
      <c r="C2955" s="471"/>
      <c r="D2955" s="471"/>
      <c r="E2955" s="471"/>
      <c r="F2955" s="471"/>
      <c r="G2955" s="47" t="str">
        <f t="shared" ref="G2955:G3000" si="46">CONCATENATE(A2955, ", ", B2955)</f>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 t="shared" si="46"/>
        <v xml:space="preserve">, </v>
      </c>
    </row>
    <row r="2998" spans="1:7" x14ac:dyDescent="0.3">
      <c r="A2998" s="471"/>
      <c r="B2998" s="471"/>
      <c r="C2998" s="471"/>
      <c r="D2998" s="471"/>
      <c r="E2998" s="471"/>
      <c r="F2998" s="471"/>
      <c r="G2998" s="47" t="str">
        <f t="shared" si="46"/>
        <v xml:space="preserve">, </v>
      </c>
    </row>
    <row r="2999" spans="1:7" x14ac:dyDescent="0.3">
      <c r="A2999" s="471"/>
      <c r="B2999" s="471"/>
      <c r="C2999" s="471"/>
      <c r="D2999" s="471"/>
      <c r="E2999" s="471"/>
      <c r="F2999" s="471"/>
      <c r="G2999" s="47" t="str">
        <f t="shared" si="46"/>
        <v xml:space="preserve">, </v>
      </c>
    </row>
    <row r="3000" spans="1:7" x14ac:dyDescent="0.3">
      <c r="A3000" s="471"/>
      <c r="B3000" s="471"/>
      <c r="C3000" s="471"/>
      <c r="D3000" s="471"/>
      <c r="E3000" s="471"/>
      <c r="F3000" s="471"/>
      <c r="G3000" s="47" t="str">
        <f t="shared" si="46"/>
        <v xml:space="preserve">, </v>
      </c>
    </row>
  </sheetData>
  <sheetProtection algorithmName="SHA-512" hashValue="jDLxwiYr7HI92UQ9EiKkZqZG1Zgh3GsTCLgaYoWWRK1QRD3gSxQRJJcKtNY7lczOArovYV23vkuwmO6ChjfMMg==" saltValue="WNwl+7JI0EvAUWB6GGrbiA==" spinCount="100000" sheet="1" selectLockedCells="1"/>
  <dataValidations count="7">
    <dataValidation allowBlank="1" showInputMessage="1" showErrorMessage="1" prompt="Input any additional internal notes as applicable" sqref="F10:F3000" xr:uid="{7D4ADE91-E5A7-48C8-939A-21462AC8D102}"/>
    <dataValidation allowBlank="1" showInputMessage="1" showErrorMessage="1" prompt="Press TAB to move input areas" sqref="A1" xr:uid="{CDD87C61-ACF3-4AA9-B8BF-F75400CE277E}"/>
    <dataValidation allowBlank="1" showInputMessage="1" showErrorMessage="1" prompt="Input Quarter 2 T S P's last name" sqref="A10:A3000" xr:uid="{7F4AFCED-A55C-43A4-9A8E-5EEA6D563890}"/>
    <dataValidation allowBlank="1" showInputMessage="1" showErrorMessage="1" prompt="Input Quarter 2 T S P's first name" sqref="B10:B3000" xr:uid="{8D00A5AE-1476-4CE0-BD01-11BD5C206AF5}"/>
    <dataValidation allowBlank="1" showInputMessage="1" showErrorMessage="1" prompt="Input Quarter 2 T S P's job category/title (in the L E A's accounting system)" sqref="C10:C3000" xr:uid="{9E423510-01F9-4926-88D2-04DD89D0AA1E}"/>
    <dataValidation allowBlank="1" showInputMessage="1" showErrorMessage="1" prompt="Input the T S P's L E A B O P approved job classification for Quarter 2." sqref="D10:D3000" xr:uid="{C130635F-5E9F-4207-B639-1CC1F8A4C5DE}"/>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187ECFE9-D79D-40C6-A5B8-BB1828381E50}"/>
  </dataValidations>
  <pageMargins left="0.2" right="0.2" top="0.75" bottom="0.75" header="0.3" footer="0.3"/>
  <pageSetup scale="72" orientation="landscape" r:id="rId1"/>
  <headerFooter>
    <oddFooter>&amp;LDHCS 6299 (11/2021)&amp;RPage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64AAF-2AC3-4969-8CE2-C4D351431DF7}">
  <dimension ref="A1:L3000"/>
  <sheetViews>
    <sheetView showGridLines="0" zoomScaleNormal="100" workbookViewId="0"/>
  </sheetViews>
  <sheetFormatPr defaultColWidth="0" defaultRowHeight="17.25" zeroHeight="1" x14ac:dyDescent="0.3"/>
  <cols>
    <col min="1" max="1" width="19.83203125" style="472" customWidth="1"/>
    <col min="2" max="2" width="20.6640625" style="472" customWidth="1"/>
    <col min="3" max="3" width="37.33203125" style="472" customWidth="1"/>
    <col min="4" max="4" width="43.1640625" style="472" customWidth="1"/>
    <col min="5" max="5" width="13.1640625" style="472" customWidth="1"/>
    <col min="6" max="6" width="70" style="472" customWidth="1"/>
    <col min="7" max="7" width="27.83203125" style="48" hidden="1" customWidth="1"/>
    <col min="8" max="16384" width="5.83203125" style="48" hidden="1"/>
  </cols>
  <sheetData>
    <row r="1" spans="1:12" x14ac:dyDescent="0.3">
      <c r="A1" s="474" t="s">
        <v>389</v>
      </c>
      <c r="B1" s="47"/>
      <c r="C1" s="47"/>
      <c r="D1" s="47"/>
      <c r="E1" s="47"/>
      <c r="F1" s="47"/>
    </row>
    <row r="2" spans="1:12" x14ac:dyDescent="0.3">
      <c r="A2" s="47" t="s">
        <v>0</v>
      </c>
      <c r="B2" s="47"/>
      <c r="C2" s="47"/>
      <c r="D2" s="47"/>
      <c r="E2" s="47"/>
      <c r="F2" s="47"/>
      <c r="G2" s="47"/>
    </row>
    <row r="3" spans="1:12" x14ac:dyDescent="0.3">
      <c r="A3" s="47" t="s">
        <v>1</v>
      </c>
      <c r="B3" s="47"/>
      <c r="C3" s="47"/>
      <c r="D3" s="47"/>
      <c r="E3" s="47"/>
      <c r="F3" s="47"/>
      <c r="G3" s="47"/>
    </row>
    <row r="4" spans="1:12" x14ac:dyDescent="0.3">
      <c r="A4" s="47" t="s">
        <v>69</v>
      </c>
      <c r="B4" s="47"/>
      <c r="C4" s="47"/>
      <c r="D4" s="47"/>
      <c r="E4" s="47"/>
      <c r="F4" s="47"/>
      <c r="G4" s="47"/>
    </row>
    <row r="5" spans="1:12" s="50" customFormat="1" ht="24.6" customHeight="1" x14ac:dyDescent="0.2">
      <c r="A5" s="465" t="s">
        <v>319</v>
      </c>
      <c r="B5" s="49"/>
      <c r="C5" s="49"/>
      <c r="D5" s="49"/>
      <c r="E5" s="49"/>
      <c r="F5" s="49"/>
      <c r="G5" s="49"/>
    </row>
    <row r="6" spans="1:12" s="53" customFormat="1" x14ac:dyDescent="0.3">
      <c r="A6" s="47" t="s">
        <v>48</v>
      </c>
      <c r="B6" s="466">
        <f>Certification!C72</f>
        <v>0</v>
      </c>
      <c r="C6" s="467"/>
      <c r="D6" s="51"/>
      <c r="E6" s="51"/>
      <c r="F6" s="51"/>
      <c r="G6" s="51"/>
      <c r="H6" s="52"/>
      <c r="I6" s="52"/>
      <c r="J6" s="52"/>
      <c r="K6" s="52"/>
      <c r="L6" s="52"/>
    </row>
    <row r="7" spans="1:12" s="53" customFormat="1" x14ac:dyDescent="0.3">
      <c r="A7" s="47" t="s">
        <v>272</v>
      </c>
      <c r="B7" s="466">
        <f>Certification!C73</f>
        <v>0</v>
      </c>
      <c r="C7" s="468"/>
      <c r="D7" s="51"/>
      <c r="E7" s="51"/>
      <c r="F7" s="51"/>
      <c r="G7" s="51"/>
      <c r="H7" s="52"/>
      <c r="I7" s="52"/>
      <c r="J7" s="52"/>
      <c r="K7" s="52"/>
      <c r="L7" s="52"/>
    </row>
    <row r="8" spans="1:12" s="53" customFormat="1" x14ac:dyDescent="0.3">
      <c r="A8" s="47" t="s">
        <v>66</v>
      </c>
      <c r="B8" s="466" t="str">
        <f>Certification!C74</f>
        <v>Fiscal Year (FY) 2024-25</v>
      </c>
      <c r="C8" s="467"/>
      <c r="D8" s="51"/>
      <c r="E8" s="51"/>
      <c r="F8" s="51"/>
      <c r="G8" s="51"/>
      <c r="H8" s="52"/>
      <c r="I8" s="52"/>
      <c r="J8" s="52"/>
      <c r="K8" s="52"/>
      <c r="L8" s="52"/>
    </row>
    <row r="9" spans="1:12" ht="79.349999999999994" customHeight="1" x14ac:dyDescent="0.3">
      <c r="A9" s="469" t="s">
        <v>273</v>
      </c>
      <c r="B9" s="469" t="s">
        <v>274</v>
      </c>
      <c r="C9" s="469" t="s">
        <v>275</v>
      </c>
      <c r="D9" s="470" t="s">
        <v>385</v>
      </c>
      <c r="E9" s="470" t="s">
        <v>345</v>
      </c>
      <c r="F9" s="470" t="s">
        <v>276</v>
      </c>
      <c r="G9" s="54" t="s">
        <v>277</v>
      </c>
    </row>
    <row r="10" spans="1:12" x14ac:dyDescent="0.3">
      <c r="A10" s="471"/>
      <c r="B10" s="471"/>
      <c r="C10" s="471"/>
      <c r="D10" s="471"/>
      <c r="E10" s="471"/>
      <c r="F10" s="471"/>
      <c r="G10" s="47" t="str">
        <f t="shared" ref="G10:G74" si="0">CONCATENATE(A10, ", ", B10)</f>
        <v xml:space="preserve">, </v>
      </c>
    </row>
    <row r="11" spans="1:12" x14ac:dyDescent="0.3">
      <c r="A11" s="471"/>
      <c r="B11" s="471"/>
      <c r="C11" s="471"/>
      <c r="D11" s="471"/>
      <c r="E11" s="471"/>
      <c r="F11" s="471"/>
      <c r="G11" s="47" t="str">
        <f t="shared" si="0"/>
        <v xml:space="preserve">, </v>
      </c>
    </row>
    <row r="12" spans="1:12" x14ac:dyDescent="0.3">
      <c r="A12" s="471"/>
      <c r="B12" s="471"/>
      <c r="C12" s="471"/>
      <c r="D12" s="471"/>
      <c r="E12" s="471"/>
      <c r="F12" s="471"/>
      <c r="G12" s="47" t="str">
        <f t="shared" si="0"/>
        <v xml:space="preserve">, </v>
      </c>
    </row>
    <row r="13" spans="1:12" x14ac:dyDescent="0.3">
      <c r="A13" s="471"/>
      <c r="B13" s="471"/>
      <c r="C13" s="471"/>
      <c r="D13" s="471"/>
      <c r="E13" s="471"/>
      <c r="F13" s="471"/>
      <c r="G13" s="47" t="str">
        <f t="shared" si="0"/>
        <v xml:space="preserve">, </v>
      </c>
    </row>
    <row r="14" spans="1:12" x14ac:dyDescent="0.3">
      <c r="A14" s="471"/>
      <c r="B14" s="471"/>
      <c r="C14" s="471"/>
      <c r="D14" s="471"/>
      <c r="E14" s="471"/>
      <c r="F14" s="471"/>
      <c r="G14" s="47" t="str">
        <f t="shared" si="0"/>
        <v xml:space="preserve">, </v>
      </c>
    </row>
    <row r="15" spans="1:12" x14ac:dyDescent="0.3">
      <c r="A15" s="471"/>
      <c r="B15" s="471"/>
      <c r="C15" s="471"/>
      <c r="D15" s="471"/>
      <c r="E15" s="471"/>
      <c r="F15" s="471"/>
      <c r="G15" s="47" t="str">
        <f t="shared" si="0"/>
        <v xml:space="preserve">, </v>
      </c>
    </row>
    <row r="16" spans="1:12"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si="0"/>
        <v xml:space="preserve">, </v>
      </c>
    </row>
    <row r="75" spans="1:7" x14ac:dyDescent="0.3">
      <c r="A75" s="471"/>
      <c r="B75" s="471"/>
      <c r="C75" s="471"/>
      <c r="D75" s="471"/>
      <c r="E75" s="471"/>
      <c r="F75" s="471"/>
      <c r="G75" s="47" t="str">
        <f t="shared" ref="G75:G138" si="1">CONCATENATE(A75, ", ", B75)</f>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si="1"/>
        <v xml:space="preserve">, </v>
      </c>
    </row>
    <row r="139" spans="1:7" x14ac:dyDescent="0.3">
      <c r="A139" s="471"/>
      <c r="B139" s="471"/>
      <c r="C139" s="471"/>
      <c r="D139" s="471"/>
      <c r="E139" s="471"/>
      <c r="F139" s="471"/>
      <c r="G139" s="47" t="str">
        <f t="shared" ref="G139:G202" si="2">CONCATENATE(A139, ", ", B139)</f>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si="2"/>
        <v xml:space="preserve">, </v>
      </c>
    </row>
    <row r="203" spans="1:7" x14ac:dyDescent="0.3">
      <c r="A203" s="471"/>
      <c r="B203" s="471"/>
      <c r="C203" s="471"/>
      <c r="D203" s="471"/>
      <c r="E203" s="471"/>
      <c r="F203" s="471"/>
      <c r="G203" s="47" t="str">
        <f t="shared" ref="G203:G266" si="3">CONCATENATE(A203, ", ", B203)</f>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si="3"/>
        <v xml:space="preserve">, </v>
      </c>
    </row>
    <row r="267" spans="1:7" x14ac:dyDescent="0.3">
      <c r="A267" s="471"/>
      <c r="B267" s="471"/>
      <c r="C267" s="471"/>
      <c r="D267" s="471"/>
      <c r="E267" s="471"/>
      <c r="F267" s="471"/>
      <c r="G267" s="47" t="str">
        <f t="shared" ref="G267:G330" si="4">CONCATENATE(A267, ", ", B267)</f>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si="4"/>
        <v xml:space="preserve">, </v>
      </c>
    </row>
    <row r="331" spans="1:7" x14ac:dyDescent="0.3">
      <c r="A331" s="471"/>
      <c r="B331" s="471"/>
      <c r="C331" s="471"/>
      <c r="D331" s="471"/>
      <c r="E331" s="471"/>
      <c r="F331" s="471"/>
      <c r="G331" s="47" t="str">
        <f t="shared" ref="G331:G394" si="5">CONCATENATE(A331, ", ", B331)</f>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si="5"/>
        <v xml:space="preserve">, </v>
      </c>
    </row>
    <row r="395" spans="1:7" x14ac:dyDescent="0.3">
      <c r="A395" s="471"/>
      <c r="B395" s="471"/>
      <c r="C395" s="471"/>
      <c r="D395" s="471"/>
      <c r="E395" s="471"/>
      <c r="F395" s="471"/>
      <c r="G395" s="47" t="str">
        <f t="shared" ref="G395:G458" si="6">CONCATENATE(A395, ", ", B395)</f>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si="6"/>
        <v xml:space="preserve">, </v>
      </c>
    </row>
    <row r="459" spans="1:7" x14ac:dyDescent="0.3">
      <c r="A459" s="471"/>
      <c r="B459" s="471"/>
      <c r="C459" s="471"/>
      <c r="D459" s="471"/>
      <c r="E459" s="471"/>
      <c r="F459" s="471"/>
      <c r="G459" s="47" t="str">
        <f t="shared" ref="G459:G522" si="7">CONCATENATE(A459, ", ", B459)</f>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si="7"/>
        <v xml:space="preserve">, </v>
      </c>
    </row>
    <row r="523" spans="1:7" x14ac:dyDescent="0.3">
      <c r="A523" s="471"/>
      <c r="B523" s="471"/>
      <c r="C523" s="471"/>
      <c r="D523" s="471"/>
      <c r="E523" s="471"/>
      <c r="F523" s="471"/>
      <c r="G523" s="47" t="str">
        <f t="shared" ref="G523:G586" si="8">CONCATENATE(A523, ", ", B523)</f>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si="8"/>
        <v xml:space="preserve">, </v>
      </c>
    </row>
    <row r="587" spans="1:7" x14ac:dyDescent="0.3">
      <c r="A587" s="471"/>
      <c r="B587" s="471"/>
      <c r="C587" s="471"/>
      <c r="D587" s="471"/>
      <c r="E587" s="471"/>
      <c r="F587" s="471"/>
      <c r="G587" s="47" t="str">
        <f t="shared" ref="G587:G650" si="9">CONCATENATE(A587, ", ", B587)</f>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si="9"/>
        <v xml:space="preserve">, </v>
      </c>
    </row>
    <row r="651" spans="1:7" x14ac:dyDescent="0.3">
      <c r="A651" s="471"/>
      <c r="B651" s="471"/>
      <c r="C651" s="471"/>
      <c r="D651" s="471"/>
      <c r="E651" s="471"/>
      <c r="F651" s="471"/>
      <c r="G651" s="47" t="str">
        <f t="shared" ref="G651:G714" si="10">CONCATENATE(A651, ", ", B651)</f>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si="10"/>
        <v xml:space="preserve">, </v>
      </c>
    </row>
    <row r="715" spans="1:7" x14ac:dyDescent="0.3">
      <c r="A715" s="471"/>
      <c r="B715" s="471"/>
      <c r="C715" s="471"/>
      <c r="D715" s="471"/>
      <c r="E715" s="471"/>
      <c r="F715" s="471"/>
      <c r="G715" s="47" t="str">
        <f t="shared" ref="G715:G778" si="11">CONCATENATE(A715, ", ", B715)</f>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si="11"/>
        <v xml:space="preserve">, </v>
      </c>
    </row>
    <row r="779" spans="1:7" x14ac:dyDescent="0.3">
      <c r="A779" s="471"/>
      <c r="B779" s="471"/>
      <c r="C779" s="471"/>
      <c r="D779" s="471"/>
      <c r="E779" s="471"/>
      <c r="F779" s="471"/>
      <c r="G779" s="47" t="str">
        <f t="shared" ref="G779:G842" si="12">CONCATENATE(A779, ", ", B779)</f>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si="12"/>
        <v xml:space="preserve">, </v>
      </c>
    </row>
    <row r="843" spans="1:7" x14ac:dyDescent="0.3">
      <c r="A843" s="471"/>
      <c r="B843" s="471"/>
      <c r="C843" s="471"/>
      <c r="D843" s="471"/>
      <c r="E843" s="471"/>
      <c r="F843" s="471"/>
      <c r="G843" s="47" t="str">
        <f t="shared" ref="G843:G906" si="13">CONCATENATE(A843, ", ", B843)</f>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si="13"/>
        <v xml:space="preserve">, </v>
      </c>
    </row>
    <row r="907" spans="1:7" x14ac:dyDescent="0.3">
      <c r="A907" s="471"/>
      <c r="B907" s="471"/>
      <c r="C907" s="471"/>
      <c r="D907" s="471"/>
      <c r="E907" s="471"/>
      <c r="F907" s="471"/>
      <c r="G907" s="47" t="str">
        <f t="shared" ref="G907:G970" si="14">CONCATENATE(A907, ", ", B907)</f>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si="14"/>
        <v xml:space="preserve">, </v>
      </c>
    </row>
    <row r="971" spans="1:7" x14ac:dyDescent="0.3">
      <c r="A971" s="471"/>
      <c r="B971" s="471"/>
      <c r="C971" s="471"/>
      <c r="D971" s="471"/>
      <c r="E971" s="471"/>
      <c r="F971" s="471"/>
      <c r="G971" s="47" t="str">
        <f t="shared" ref="G971:G1034" si="15">CONCATENATE(A971, ", ", B971)</f>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si="15"/>
        <v xml:space="preserve">, </v>
      </c>
    </row>
    <row r="1035" spans="1:7" x14ac:dyDescent="0.3">
      <c r="A1035" s="471"/>
      <c r="B1035" s="471"/>
      <c r="C1035" s="471"/>
      <c r="D1035" s="471"/>
      <c r="E1035" s="471"/>
      <c r="F1035" s="471"/>
      <c r="G1035" s="47" t="str">
        <f t="shared" ref="G1035:G1098" si="16">CONCATENATE(A1035, ", ", B1035)</f>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si="16"/>
        <v xml:space="preserve">, </v>
      </c>
    </row>
    <row r="1099" spans="1:7" x14ac:dyDescent="0.3">
      <c r="A1099" s="471"/>
      <c r="B1099" s="471"/>
      <c r="C1099" s="471"/>
      <c r="D1099" s="471"/>
      <c r="E1099" s="471"/>
      <c r="F1099" s="471"/>
      <c r="G1099" s="47" t="str">
        <f t="shared" ref="G1099:G1162" si="17">CONCATENATE(A1099, ", ", B1099)</f>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si="17"/>
        <v xml:space="preserve">, </v>
      </c>
    </row>
    <row r="1163" spans="1:7" x14ac:dyDescent="0.3">
      <c r="A1163" s="471"/>
      <c r="B1163" s="471"/>
      <c r="C1163" s="471"/>
      <c r="D1163" s="471"/>
      <c r="E1163" s="471"/>
      <c r="F1163" s="471"/>
      <c r="G1163" s="47" t="str">
        <f t="shared" ref="G1163:G1226" si="18">CONCATENATE(A1163, ", ", B1163)</f>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si="18"/>
        <v xml:space="preserve">, </v>
      </c>
    </row>
    <row r="1227" spans="1:7" x14ac:dyDescent="0.3">
      <c r="A1227" s="471"/>
      <c r="B1227" s="471"/>
      <c r="C1227" s="471"/>
      <c r="D1227" s="471"/>
      <c r="E1227" s="471"/>
      <c r="F1227" s="471"/>
      <c r="G1227" s="47" t="str">
        <f t="shared" ref="G1227:G1290" si="19">CONCATENATE(A1227, ", ", B1227)</f>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si="19"/>
        <v xml:space="preserve">, </v>
      </c>
    </row>
    <row r="1291" spans="1:7" x14ac:dyDescent="0.3">
      <c r="A1291" s="471"/>
      <c r="B1291" s="471"/>
      <c r="C1291" s="471"/>
      <c r="D1291" s="471"/>
      <c r="E1291" s="471"/>
      <c r="F1291" s="471"/>
      <c r="G1291" s="47" t="str">
        <f t="shared" ref="G1291:G1354" si="20">CONCATENATE(A1291, ", ", B1291)</f>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si="20"/>
        <v xml:space="preserve">, </v>
      </c>
    </row>
    <row r="1355" spans="1:7" x14ac:dyDescent="0.3">
      <c r="A1355" s="471"/>
      <c r="B1355" s="471"/>
      <c r="C1355" s="471"/>
      <c r="D1355" s="471"/>
      <c r="E1355" s="471"/>
      <c r="F1355" s="471"/>
      <c r="G1355" s="47" t="str">
        <f t="shared" ref="G1355:G1418" si="21">CONCATENATE(A1355, ", ", B1355)</f>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si="21"/>
        <v xml:space="preserve">, </v>
      </c>
    </row>
    <row r="1419" spans="1:7" x14ac:dyDescent="0.3">
      <c r="A1419" s="471"/>
      <c r="B1419" s="471"/>
      <c r="C1419" s="471"/>
      <c r="D1419" s="471"/>
      <c r="E1419" s="471"/>
      <c r="F1419" s="471"/>
      <c r="G1419" s="47" t="str">
        <f t="shared" ref="G1419:G1482" si="22">CONCATENATE(A1419, ", ", B1419)</f>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si="22"/>
        <v xml:space="preserve">, </v>
      </c>
    </row>
    <row r="1483" spans="1:7" x14ac:dyDescent="0.3">
      <c r="A1483" s="471"/>
      <c r="B1483" s="471"/>
      <c r="C1483" s="471"/>
      <c r="D1483" s="471"/>
      <c r="E1483" s="471"/>
      <c r="F1483" s="471"/>
      <c r="G1483" s="47" t="str">
        <f t="shared" ref="G1483:G1546" si="23">CONCATENATE(A1483, ", ", B1483)</f>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si="23"/>
        <v xml:space="preserve">, </v>
      </c>
    </row>
    <row r="1547" spans="1:7" x14ac:dyDescent="0.3">
      <c r="A1547" s="471"/>
      <c r="B1547" s="471"/>
      <c r="C1547" s="471"/>
      <c r="D1547" s="471"/>
      <c r="E1547" s="471"/>
      <c r="F1547" s="471"/>
      <c r="G1547" s="47" t="str">
        <f t="shared" ref="G1547:G1610" si="24">CONCATENATE(A1547, ", ", B1547)</f>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si="24"/>
        <v xml:space="preserve">, </v>
      </c>
    </row>
    <row r="1611" spans="1:7" x14ac:dyDescent="0.3">
      <c r="A1611" s="471"/>
      <c r="B1611" s="471"/>
      <c r="C1611" s="471"/>
      <c r="D1611" s="471"/>
      <c r="E1611" s="471"/>
      <c r="F1611" s="471"/>
      <c r="G1611" s="47" t="str">
        <f t="shared" ref="G1611:G1674" si="25">CONCATENATE(A1611, ", ", B1611)</f>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si="25"/>
        <v xml:space="preserve">, </v>
      </c>
    </row>
    <row r="1675" spans="1:7" x14ac:dyDescent="0.3">
      <c r="A1675" s="471"/>
      <c r="B1675" s="471"/>
      <c r="C1675" s="471"/>
      <c r="D1675" s="471"/>
      <c r="E1675" s="471"/>
      <c r="F1675" s="471"/>
      <c r="G1675" s="47" t="str">
        <f t="shared" ref="G1675:G1738" si="26">CONCATENATE(A1675, ", ", B1675)</f>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si="26"/>
        <v xml:space="preserve">, </v>
      </c>
    </row>
    <row r="1739" spans="1:7" x14ac:dyDescent="0.3">
      <c r="A1739" s="471"/>
      <c r="B1739" s="471"/>
      <c r="C1739" s="471"/>
      <c r="D1739" s="471"/>
      <c r="E1739" s="471"/>
      <c r="F1739" s="471"/>
      <c r="G1739" s="47" t="str">
        <f t="shared" ref="G1739:G1802" si="27">CONCATENATE(A1739, ", ", B1739)</f>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si="27"/>
        <v xml:space="preserve">, </v>
      </c>
    </row>
    <row r="1803" spans="1:7" x14ac:dyDescent="0.3">
      <c r="A1803" s="471"/>
      <c r="B1803" s="471"/>
      <c r="C1803" s="471"/>
      <c r="D1803" s="471"/>
      <c r="E1803" s="471"/>
      <c r="F1803" s="471"/>
      <c r="G1803" s="47" t="str">
        <f t="shared" ref="G1803:G1866" si="28">CONCATENATE(A1803, ", ", B1803)</f>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si="28"/>
        <v xml:space="preserve">, </v>
      </c>
    </row>
    <row r="1867" spans="1:7" x14ac:dyDescent="0.3">
      <c r="A1867" s="471"/>
      <c r="B1867" s="471"/>
      <c r="C1867" s="471"/>
      <c r="D1867" s="471"/>
      <c r="E1867" s="471"/>
      <c r="F1867" s="471"/>
      <c r="G1867" s="47" t="str">
        <f t="shared" ref="G1867:G1930" si="29">CONCATENATE(A1867, ", ", B1867)</f>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si="29"/>
        <v xml:space="preserve">, </v>
      </c>
    </row>
    <row r="1931" spans="1:7" x14ac:dyDescent="0.3">
      <c r="A1931" s="471"/>
      <c r="B1931" s="471"/>
      <c r="C1931" s="471"/>
      <c r="D1931" s="471"/>
      <c r="E1931" s="471"/>
      <c r="F1931" s="471"/>
      <c r="G1931" s="47" t="str">
        <f t="shared" ref="G1931:G1994" si="30">CONCATENATE(A1931, ", ", B1931)</f>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si="30"/>
        <v xml:space="preserve">, </v>
      </c>
    </row>
    <row r="1995" spans="1:7" x14ac:dyDescent="0.3">
      <c r="A1995" s="471"/>
      <c r="B1995" s="471"/>
      <c r="C1995" s="471"/>
      <c r="D1995" s="471"/>
      <c r="E1995" s="471"/>
      <c r="F1995" s="471"/>
      <c r="G1995" s="47" t="str">
        <f t="shared" ref="G1995:G2058" si="31">CONCATENATE(A1995, ", ", B1995)</f>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si="31"/>
        <v xml:space="preserve">, </v>
      </c>
    </row>
    <row r="2059" spans="1:7" x14ac:dyDescent="0.3">
      <c r="A2059" s="471"/>
      <c r="B2059" s="471"/>
      <c r="C2059" s="471"/>
      <c r="D2059" s="471"/>
      <c r="E2059" s="471"/>
      <c r="F2059" s="471"/>
      <c r="G2059" s="47" t="str">
        <f t="shared" ref="G2059:G2122" si="32">CONCATENATE(A2059, ", ", B2059)</f>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si="32"/>
        <v xml:space="preserve">, </v>
      </c>
    </row>
    <row r="2123" spans="1:7" x14ac:dyDescent="0.3">
      <c r="A2123" s="471"/>
      <c r="B2123" s="471"/>
      <c r="C2123" s="471"/>
      <c r="D2123" s="471"/>
      <c r="E2123" s="471"/>
      <c r="F2123" s="471"/>
      <c r="G2123" s="47" t="str">
        <f t="shared" ref="G2123:G2186" si="33">CONCATENATE(A2123, ", ", B2123)</f>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si="33"/>
        <v xml:space="preserve">, </v>
      </c>
    </row>
    <row r="2187" spans="1:7" x14ac:dyDescent="0.3">
      <c r="A2187" s="471"/>
      <c r="B2187" s="471"/>
      <c r="C2187" s="471"/>
      <c r="D2187" s="471"/>
      <c r="E2187" s="471"/>
      <c r="F2187" s="471"/>
      <c r="G2187" s="47" t="str">
        <f t="shared" ref="G2187:G2250" si="34">CONCATENATE(A2187, ", ", B2187)</f>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si="34"/>
        <v xml:space="preserve">, </v>
      </c>
    </row>
    <row r="2251" spans="1:7" x14ac:dyDescent="0.3">
      <c r="A2251" s="471"/>
      <c r="B2251" s="471"/>
      <c r="C2251" s="471"/>
      <c r="D2251" s="471"/>
      <c r="E2251" s="471"/>
      <c r="F2251" s="471"/>
      <c r="G2251" s="47" t="str">
        <f t="shared" ref="G2251:G2314" si="35">CONCATENATE(A2251, ", ", B2251)</f>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si="35"/>
        <v xml:space="preserve">, </v>
      </c>
    </row>
    <row r="2315" spans="1:7" x14ac:dyDescent="0.3">
      <c r="A2315" s="471"/>
      <c r="B2315" s="471"/>
      <c r="C2315" s="471"/>
      <c r="D2315" s="471"/>
      <c r="E2315" s="471"/>
      <c r="F2315" s="471"/>
      <c r="G2315" s="47" t="str">
        <f t="shared" ref="G2315:G2378" si="36">CONCATENATE(A2315, ", ", B2315)</f>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si="36"/>
        <v xml:space="preserve">, </v>
      </c>
    </row>
    <row r="2379" spans="1:7" x14ac:dyDescent="0.3">
      <c r="A2379" s="471"/>
      <c r="B2379" s="471"/>
      <c r="C2379" s="471"/>
      <c r="D2379" s="471"/>
      <c r="E2379" s="471"/>
      <c r="F2379" s="471"/>
      <c r="G2379" s="47" t="str">
        <f t="shared" ref="G2379:G2442" si="37">CONCATENATE(A2379, ", ", B2379)</f>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si="37"/>
        <v xml:space="preserve">, </v>
      </c>
    </row>
    <row r="2443" spans="1:7" x14ac:dyDescent="0.3">
      <c r="A2443" s="471"/>
      <c r="B2443" s="471"/>
      <c r="C2443" s="471"/>
      <c r="D2443" s="471"/>
      <c r="E2443" s="471"/>
      <c r="F2443" s="471"/>
      <c r="G2443" s="47" t="str">
        <f t="shared" ref="G2443:G2506" si="38">CONCATENATE(A2443, ", ", B2443)</f>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si="38"/>
        <v xml:space="preserve">, </v>
      </c>
    </row>
    <row r="2507" spans="1:7" x14ac:dyDescent="0.3">
      <c r="A2507" s="471"/>
      <c r="B2507" s="471"/>
      <c r="C2507" s="471"/>
      <c r="D2507" s="471"/>
      <c r="E2507" s="471"/>
      <c r="F2507" s="471"/>
      <c r="G2507" s="47" t="str">
        <f t="shared" ref="G2507:G2570" si="39">CONCATENATE(A2507, ", ", B2507)</f>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si="39"/>
        <v xml:space="preserve">, </v>
      </c>
    </row>
    <row r="2571" spans="1:7" x14ac:dyDescent="0.3">
      <c r="A2571" s="471"/>
      <c r="B2571" s="471"/>
      <c r="C2571" s="471"/>
      <c r="D2571" s="471"/>
      <c r="E2571" s="471"/>
      <c r="F2571" s="471"/>
      <c r="G2571" s="47" t="str">
        <f t="shared" ref="G2571:G2634" si="40">CONCATENATE(A2571, ", ", B2571)</f>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si="40"/>
        <v xml:space="preserve">, </v>
      </c>
    </row>
    <row r="2635" spans="1:7" x14ac:dyDescent="0.3">
      <c r="A2635" s="471"/>
      <c r="B2635" s="471"/>
      <c r="C2635" s="471"/>
      <c r="D2635" s="471"/>
      <c r="E2635" s="471"/>
      <c r="F2635" s="471"/>
      <c r="G2635" s="47" t="str">
        <f t="shared" ref="G2635:G2698" si="41">CONCATENATE(A2635, ", ", B2635)</f>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si="41"/>
        <v xml:space="preserve">, </v>
      </c>
    </row>
    <row r="2699" spans="1:7" x14ac:dyDescent="0.3">
      <c r="A2699" s="471"/>
      <c r="B2699" s="471"/>
      <c r="C2699" s="471"/>
      <c r="D2699" s="471"/>
      <c r="E2699" s="471"/>
      <c r="F2699" s="471"/>
      <c r="G2699" s="47" t="str">
        <f t="shared" ref="G2699:G2762" si="42">CONCATENATE(A2699, ", ", B2699)</f>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si="42"/>
        <v xml:space="preserve">, </v>
      </c>
    </row>
    <row r="2763" spans="1:7" x14ac:dyDescent="0.3">
      <c r="A2763" s="471"/>
      <c r="B2763" s="471"/>
      <c r="C2763" s="471"/>
      <c r="D2763" s="471"/>
      <c r="E2763" s="471"/>
      <c r="F2763" s="471"/>
      <c r="G2763" s="47" t="str">
        <f t="shared" ref="G2763:G2826" si="43">CONCATENATE(A2763, ", ", B2763)</f>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si="43"/>
        <v xml:space="preserve">, </v>
      </c>
    </row>
    <row r="2827" spans="1:7" x14ac:dyDescent="0.3">
      <c r="A2827" s="471"/>
      <c r="B2827" s="471"/>
      <c r="C2827" s="471"/>
      <c r="D2827" s="471"/>
      <c r="E2827" s="471"/>
      <c r="F2827" s="471"/>
      <c r="G2827" s="47" t="str">
        <f t="shared" ref="G2827:G2890" si="44">CONCATENATE(A2827, ", ", B2827)</f>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si="44"/>
        <v xml:space="preserve">, </v>
      </c>
    </row>
    <row r="2891" spans="1:7" x14ac:dyDescent="0.3">
      <c r="A2891" s="471"/>
      <c r="B2891" s="471"/>
      <c r="C2891" s="471"/>
      <c r="D2891" s="471"/>
      <c r="E2891" s="471"/>
      <c r="F2891" s="471"/>
      <c r="G2891" s="47" t="str">
        <f t="shared" ref="G2891:G2954" si="45">CONCATENATE(A2891, ", ", B2891)</f>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si="45"/>
        <v xml:space="preserve">, </v>
      </c>
    </row>
    <row r="2955" spans="1:7" x14ac:dyDescent="0.3">
      <c r="A2955" s="471"/>
      <c r="B2955" s="471"/>
      <c r="C2955" s="471"/>
      <c r="D2955" s="471"/>
      <c r="E2955" s="471"/>
      <c r="F2955" s="471"/>
      <c r="G2955" s="47" t="str">
        <f t="shared" ref="G2955:G3000" si="46">CONCATENATE(A2955, ", ", B2955)</f>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 t="shared" si="46"/>
        <v xml:space="preserve">, </v>
      </c>
    </row>
    <row r="2998" spans="1:7" x14ac:dyDescent="0.3">
      <c r="A2998" s="471"/>
      <c r="B2998" s="471"/>
      <c r="C2998" s="471"/>
      <c r="D2998" s="471"/>
      <c r="E2998" s="471"/>
      <c r="F2998" s="471"/>
      <c r="G2998" s="47" t="str">
        <f t="shared" si="46"/>
        <v xml:space="preserve">, </v>
      </c>
    </row>
    <row r="2999" spans="1:7" x14ac:dyDescent="0.3">
      <c r="A2999" s="471"/>
      <c r="B2999" s="471"/>
      <c r="C2999" s="471"/>
      <c r="D2999" s="471"/>
      <c r="E2999" s="471"/>
      <c r="F2999" s="471"/>
      <c r="G2999" s="47" t="str">
        <f t="shared" si="46"/>
        <v xml:space="preserve">, </v>
      </c>
    </row>
    <row r="3000" spans="1:7" x14ac:dyDescent="0.3">
      <c r="A3000" s="471"/>
      <c r="B3000" s="471"/>
      <c r="C3000" s="471"/>
      <c r="D3000" s="471"/>
      <c r="E3000" s="471"/>
      <c r="F3000" s="471"/>
      <c r="G3000" s="47" t="str">
        <f t="shared" si="46"/>
        <v xml:space="preserve">, </v>
      </c>
    </row>
  </sheetData>
  <sheetProtection algorithmName="SHA-512" hashValue="jrcsW0j8szblAc32OwSTnsQ9LDUwXcGQ4iJ6ZFBYZOP0ClnRPYf/cY11VZmnIsAWF8VHM048RFnd9wAC1KF46w==" saltValue="w7gtZUs8ddIT0qC8D7uyyw==" spinCount="100000" sheet="1" selectLockedCells="1"/>
  <dataValidations count="7">
    <dataValidation allowBlank="1" showInputMessage="1" showErrorMessage="1" prompt="Input the T S P's L E A B O P approved job classification for Quarter 3" sqref="D10:D3000" xr:uid="{6B9FD06B-6D66-4225-95B0-C1F880CAE44C}"/>
    <dataValidation allowBlank="1" showInputMessage="1" showErrorMessage="1" prompt="Input Quarter 3 T S P's job category/title (in the L E A's accounting system) " sqref="C10:C3000" xr:uid="{46434D48-3CE7-4BBA-880C-48C8B5112F85}"/>
    <dataValidation allowBlank="1" showInputMessage="1" showErrorMessage="1" prompt="Input Quarter 3 T S P's first name" sqref="B10:B3000" xr:uid="{535ABA24-BDD1-46D4-B40B-E9AA688C76DC}"/>
    <dataValidation allowBlank="1" showInputMessage="1" showErrorMessage="1" prompt="Input Quarter 3 T S P's last name" sqref="A10:A3000" xr:uid="{4638287A-F225-4865-9BCC-61F6D6BFFB10}"/>
    <dataValidation allowBlank="1" showInputMessage="1" showErrorMessage="1" prompt="Press TAB to move input areas" sqref="A1" xr:uid="{D3182D91-366A-4DE2-8F80-4945E10B0764}"/>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5E5471FC-E101-4D3B-AFAF-033430A69338}"/>
    <dataValidation allowBlank="1" showInputMessage="1" showErrorMessage="1" prompt="Input any additional internal notes as applicable" sqref="F10:F2999" xr:uid="{8414A471-8522-42FC-B731-D6F2E0353ADD}"/>
  </dataValidations>
  <pageMargins left="0.2" right="0.2" top="0.75" bottom="0.75" header="0.3" footer="0.3"/>
  <pageSetup scale="73" orientation="landscape" r:id="rId1"/>
  <headerFooter>
    <oddFooter>&amp;LDHCS 6299 (11/2021)&amp;RPage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E7BAC-D187-4D90-9DCD-6CE34A680BB9}">
  <dimension ref="A1:L3000"/>
  <sheetViews>
    <sheetView showGridLines="0" zoomScaleNormal="100" workbookViewId="0"/>
  </sheetViews>
  <sheetFormatPr defaultColWidth="0" defaultRowHeight="17.25" zeroHeight="1" x14ac:dyDescent="0.3"/>
  <cols>
    <col min="1" max="1" width="20.6640625" style="472" customWidth="1"/>
    <col min="2" max="2" width="19.83203125" style="472" customWidth="1"/>
    <col min="3" max="3" width="34.6640625" style="472" customWidth="1"/>
    <col min="4" max="4" width="41.6640625" style="472" customWidth="1"/>
    <col min="5" max="5" width="13.83203125" style="472" customWidth="1"/>
    <col min="6" max="6" width="70" style="472" customWidth="1"/>
    <col min="7" max="7" width="28.83203125" style="48" hidden="1" customWidth="1"/>
    <col min="8" max="16384" width="5.83203125" style="48" hidden="1"/>
  </cols>
  <sheetData>
    <row r="1" spans="1:12" x14ac:dyDescent="0.3">
      <c r="A1" s="473" t="s">
        <v>389</v>
      </c>
      <c r="B1" s="47"/>
      <c r="C1" s="47"/>
      <c r="D1" s="47"/>
      <c r="E1" s="47"/>
      <c r="F1" s="47"/>
    </row>
    <row r="2" spans="1:12" s="56" customFormat="1" x14ac:dyDescent="0.3">
      <c r="A2" s="47" t="s">
        <v>0</v>
      </c>
      <c r="B2" s="55"/>
      <c r="C2" s="55"/>
      <c r="D2" s="55"/>
      <c r="E2" s="47"/>
      <c r="F2" s="55"/>
      <c r="G2" s="55"/>
    </row>
    <row r="3" spans="1:12" s="56" customFormat="1" x14ac:dyDescent="0.3">
      <c r="A3" s="47" t="s">
        <v>1</v>
      </c>
      <c r="B3" s="55"/>
      <c r="C3" s="55"/>
      <c r="D3" s="55"/>
      <c r="E3" s="47"/>
      <c r="F3" s="55"/>
      <c r="G3" s="55"/>
    </row>
    <row r="4" spans="1:12" s="56" customFormat="1" x14ac:dyDescent="0.3">
      <c r="A4" s="47" t="s">
        <v>69</v>
      </c>
      <c r="B4" s="55"/>
      <c r="C4" s="55"/>
      <c r="D4" s="55"/>
      <c r="E4" s="47"/>
      <c r="F4" s="55"/>
      <c r="G4" s="55"/>
    </row>
    <row r="5" spans="1:12" s="58" customFormat="1" ht="24.6" customHeight="1" x14ac:dyDescent="0.2">
      <c r="A5" s="465" t="s">
        <v>320</v>
      </c>
      <c r="B5" s="57"/>
      <c r="C5" s="57"/>
      <c r="D5" s="57"/>
      <c r="E5" s="49"/>
      <c r="F5" s="57"/>
      <c r="G5" s="57"/>
    </row>
    <row r="6" spans="1:12" s="61" customFormat="1" x14ac:dyDescent="0.3">
      <c r="A6" s="47" t="s">
        <v>48</v>
      </c>
      <c r="B6" s="466">
        <f>Certification!C72</f>
        <v>0</v>
      </c>
      <c r="C6" s="467"/>
      <c r="D6" s="59"/>
      <c r="E6" s="51"/>
      <c r="F6" s="59"/>
      <c r="G6" s="59"/>
      <c r="H6" s="60"/>
      <c r="I6" s="60"/>
      <c r="J6" s="60"/>
      <c r="K6" s="60"/>
      <c r="L6" s="60"/>
    </row>
    <row r="7" spans="1:12" s="61" customFormat="1" x14ac:dyDescent="0.3">
      <c r="A7" s="47" t="s">
        <v>272</v>
      </c>
      <c r="B7" s="466">
        <f>Certification!C73</f>
        <v>0</v>
      </c>
      <c r="C7" s="468"/>
      <c r="D7" s="59"/>
      <c r="E7" s="51"/>
      <c r="F7" s="59"/>
      <c r="G7" s="59"/>
      <c r="H7" s="60"/>
      <c r="I7" s="60"/>
      <c r="J7" s="60"/>
      <c r="K7" s="60"/>
      <c r="L7" s="60"/>
    </row>
    <row r="8" spans="1:12" s="61" customFormat="1" x14ac:dyDescent="0.3">
      <c r="A8" s="47" t="s">
        <v>66</v>
      </c>
      <c r="B8" s="466" t="str">
        <f>Certification!C74</f>
        <v>Fiscal Year (FY) 2024-25</v>
      </c>
      <c r="C8" s="467"/>
      <c r="D8" s="59"/>
      <c r="E8" s="51"/>
      <c r="F8" s="59"/>
      <c r="G8" s="59"/>
      <c r="H8" s="60"/>
      <c r="I8" s="60"/>
      <c r="J8" s="60"/>
      <c r="K8" s="60"/>
      <c r="L8" s="60"/>
    </row>
    <row r="9" spans="1:12" s="56" customFormat="1" ht="79.349999999999994" customHeight="1" x14ac:dyDescent="0.3">
      <c r="A9" s="469" t="s">
        <v>273</v>
      </c>
      <c r="B9" s="469" t="s">
        <v>274</v>
      </c>
      <c r="C9" s="469" t="s">
        <v>275</v>
      </c>
      <c r="D9" s="470" t="s">
        <v>385</v>
      </c>
      <c r="E9" s="470" t="s">
        <v>345</v>
      </c>
      <c r="F9" s="470" t="s">
        <v>276</v>
      </c>
      <c r="G9" s="54" t="s">
        <v>277</v>
      </c>
      <c r="H9" s="48"/>
    </row>
    <row r="10" spans="1:12" x14ac:dyDescent="0.3">
      <c r="A10" s="471"/>
      <c r="B10" s="471"/>
      <c r="C10" s="471"/>
      <c r="D10" s="471"/>
      <c r="E10" s="471"/>
      <c r="F10" s="471"/>
      <c r="G10" s="47" t="str">
        <f t="shared" ref="G10:G73" si="0">CONCATENATE(A10,", ", B10)</f>
        <v xml:space="preserve">, </v>
      </c>
    </row>
    <row r="11" spans="1:12" x14ac:dyDescent="0.3">
      <c r="A11" s="471"/>
      <c r="B11" s="471"/>
      <c r="C11" s="471"/>
      <c r="D11" s="471"/>
      <c r="E11" s="471"/>
      <c r="F11" s="471"/>
      <c r="G11" s="47" t="str">
        <f t="shared" si="0"/>
        <v xml:space="preserve">, </v>
      </c>
    </row>
    <row r="12" spans="1:12" x14ac:dyDescent="0.3">
      <c r="A12" s="471"/>
      <c r="B12" s="471"/>
      <c r="C12" s="471"/>
      <c r="D12" s="471"/>
      <c r="E12" s="471"/>
      <c r="F12" s="471"/>
      <c r="G12" s="47" t="str">
        <f t="shared" si="0"/>
        <v xml:space="preserve">, </v>
      </c>
    </row>
    <row r="13" spans="1:12" x14ac:dyDescent="0.3">
      <c r="A13" s="471"/>
      <c r="B13" s="471"/>
      <c r="C13" s="471"/>
      <c r="D13" s="471"/>
      <c r="E13" s="471"/>
      <c r="F13" s="471"/>
      <c r="G13" s="47" t="str">
        <f t="shared" si="0"/>
        <v xml:space="preserve">, </v>
      </c>
    </row>
    <row r="14" spans="1:12" x14ac:dyDescent="0.3">
      <c r="A14" s="471"/>
      <c r="B14" s="471"/>
      <c r="C14" s="471"/>
      <c r="D14" s="471"/>
      <c r="E14" s="471"/>
      <c r="F14" s="471"/>
      <c r="G14" s="47" t="str">
        <f t="shared" si="0"/>
        <v xml:space="preserve">, </v>
      </c>
    </row>
    <row r="15" spans="1:12" x14ac:dyDescent="0.3">
      <c r="A15" s="471"/>
      <c r="B15" s="471"/>
      <c r="C15" s="471"/>
      <c r="D15" s="471"/>
      <c r="E15" s="471"/>
      <c r="F15" s="471"/>
      <c r="G15" s="47" t="str">
        <f t="shared" si="0"/>
        <v xml:space="preserve">, </v>
      </c>
    </row>
    <row r="16" spans="1:12"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ref="G74:G137" si="1">CONCATENATE(A74,", ", B74)</f>
        <v xml:space="preserve">, </v>
      </c>
    </row>
    <row r="75" spans="1:7" x14ac:dyDescent="0.3">
      <c r="A75" s="471"/>
      <c r="B75" s="471"/>
      <c r="C75" s="471"/>
      <c r="D75" s="471"/>
      <c r="E75" s="471"/>
      <c r="F75" s="471"/>
      <c r="G75" s="47" t="str">
        <f t="shared" si="1"/>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ref="G138:G201" si="2">CONCATENATE(A138,", ", B138)</f>
        <v xml:space="preserve">, </v>
      </c>
    </row>
    <row r="139" spans="1:7" x14ac:dyDescent="0.3">
      <c r="A139" s="471"/>
      <c r="B139" s="471"/>
      <c r="C139" s="471"/>
      <c r="D139" s="471"/>
      <c r="E139" s="471"/>
      <c r="F139" s="471"/>
      <c r="G139" s="47" t="str">
        <f t="shared" si="2"/>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ref="G202:G265" si="3">CONCATENATE(A202,", ", B202)</f>
        <v xml:space="preserve">, </v>
      </c>
    </row>
    <row r="203" spans="1:7" x14ac:dyDescent="0.3">
      <c r="A203" s="471"/>
      <c r="B203" s="471"/>
      <c r="C203" s="471"/>
      <c r="D203" s="471"/>
      <c r="E203" s="471"/>
      <c r="F203" s="471"/>
      <c r="G203" s="47" t="str">
        <f t="shared" si="3"/>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ref="G266:G329" si="4">CONCATENATE(A266,", ", B266)</f>
        <v xml:space="preserve">, </v>
      </c>
    </row>
    <row r="267" spans="1:7" x14ac:dyDescent="0.3">
      <c r="A267" s="471"/>
      <c r="B267" s="471"/>
      <c r="C267" s="471"/>
      <c r="D267" s="471"/>
      <c r="E267" s="471"/>
      <c r="F267" s="471"/>
      <c r="G267" s="47" t="str">
        <f t="shared" si="4"/>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ref="G330:G393" si="5">CONCATENATE(A330,", ", B330)</f>
        <v xml:space="preserve">, </v>
      </c>
    </row>
    <row r="331" spans="1:7" x14ac:dyDescent="0.3">
      <c r="A331" s="471"/>
      <c r="B331" s="471"/>
      <c r="C331" s="471"/>
      <c r="D331" s="471"/>
      <c r="E331" s="471"/>
      <c r="F331" s="471"/>
      <c r="G331" s="47" t="str">
        <f t="shared" si="5"/>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ref="G394:G457" si="6">CONCATENATE(A394,", ", B394)</f>
        <v xml:space="preserve">, </v>
      </c>
    </row>
    <row r="395" spans="1:7" x14ac:dyDescent="0.3">
      <c r="A395" s="471"/>
      <c r="B395" s="471"/>
      <c r="C395" s="471"/>
      <c r="D395" s="471"/>
      <c r="E395" s="471"/>
      <c r="F395" s="471"/>
      <c r="G395" s="47" t="str">
        <f t="shared" si="6"/>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ref="G458:G521" si="7">CONCATENATE(A458,", ", B458)</f>
        <v xml:space="preserve">, </v>
      </c>
    </row>
    <row r="459" spans="1:7" x14ac:dyDescent="0.3">
      <c r="A459" s="471"/>
      <c r="B459" s="471"/>
      <c r="C459" s="471"/>
      <c r="D459" s="471"/>
      <c r="E459" s="471"/>
      <c r="F459" s="471"/>
      <c r="G459" s="47" t="str">
        <f t="shared" si="7"/>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ref="G522:G585" si="8">CONCATENATE(A522,", ", B522)</f>
        <v xml:space="preserve">, </v>
      </c>
    </row>
    <row r="523" spans="1:7" x14ac:dyDescent="0.3">
      <c r="A523" s="471"/>
      <c r="B523" s="471"/>
      <c r="C523" s="471"/>
      <c r="D523" s="471"/>
      <c r="E523" s="471"/>
      <c r="F523" s="471"/>
      <c r="G523" s="47" t="str">
        <f t="shared" si="8"/>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ref="G586:G649" si="9">CONCATENATE(A586,", ", B586)</f>
        <v xml:space="preserve">, </v>
      </c>
    </row>
    <row r="587" spans="1:7" x14ac:dyDescent="0.3">
      <c r="A587" s="471"/>
      <c r="B587" s="471"/>
      <c r="C587" s="471"/>
      <c r="D587" s="471"/>
      <c r="E587" s="471"/>
      <c r="F587" s="471"/>
      <c r="G587" s="47" t="str">
        <f t="shared" si="9"/>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ref="G650:G713" si="10">CONCATENATE(A650,", ", B650)</f>
        <v xml:space="preserve">, </v>
      </c>
    </row>
    <row r="651" spans="1:7" x14ac:dyDescent="0.3">
      <c r="A651" s="471"/>
      <c r="B651" s="471"/>
      <c r="C651" s="471"/>
      <c r="D651" s="471"/>
      <c r="E651" s="471"/>
      <c r="F651" s="471"/>
      <c r="G651" s="47" t="str">
        <f t="shared" si="10"/>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ref="G714:G777" si="11">CONCATENATE(A714,", ", B714)</f>
        <v xml:space="preserve">, </v>
      </c>
    </row>
    <row r="715" spans="1:7" x14ac:dyDescent="0.3">
      <c r="A715" s="471"/>
      <c r="B715" s="471"/>
      <c r="C715" s="471"/>
      <c r="D715" s="471"/>
      <c r="E715" s="471"/>
      <c r="F715" s="471"/>
      <c r="G715" s="47" t="str">
        <f t="shared" si="11"/>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ref="G778:G841" si="12">CONCATENATE(A778,", ", B778)</f>
        <v xml:space="preserve">, </v>
      </c>
    </row>
    <row r="779" spans="1:7" x14ac:dyDescent="0.3">
      <c r="A779" s="471"/>
      <c r="B779" s="471"/>
      <c r="C779" s="471"/>
      <c r="D779" s="471"/>
      <c r="E779" s="471"/>
      <c r="F779" s="471"/>
      <c r="G779" s="47" t="str">
        <f t="shared" si="12"/>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ref="G842:G905" si="13">CONCATENATE(A842,", ", B842)</f>
        <v xml:space="preserve">, </v>
      </c>
    </row>
    <row r="843" spans="1:7" x14ac:dyDescent="0.3">
      <c r="A843" s="471"/>
      <c r="B843" s="471"/>
      <c r="C843" s="471"/>
      <c r="D843" s="471"/>
      <c r="E843" s="471"/>
      <c r="F843" s="471"/>
      <c r="G843" s="47" t="str">
        <f t="shared" si="13"/>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ref="G906:G969" si="14">CONCATENATE(A906,", ", B906)</f>
        <v xml:space="preserve">, </v>
      </c>
    </row>
    <row r="907" spans="1:7" x14ac:dyDescent="0.3">
      <c r="A907" s="471"/>
      <c r="B907" s="471"/>
      <c r="C907" s="471"/>
      <c r="D907" s="471"/>
      <c r="E907" s="471"/>
      <c r="F907" s="471"/>
      <c r="G907" s="47" t="str">
        <f t="shared" si="14"/>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ref="G970:G1033" si="15">CONCATENATE(A970,", ", B970)</f>
        <v xml:space="preserve">, </v>
      </c>
    </row>
    <row r="971" spans="1:7" x14ac:dyDescent="0.3">
      <c r="A971" s="471"/>
      <c r="B971" s="471"/>
      <c r="C971" s="471"/>
      <c r="D971" s="471"/>
      <c r="E971" s="471"/>
      <c r="F971" s="471"/>
      <c r="G971" s="47" t="str">
        <f t="shared" si="15"/>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ref="G1034:G1097" si="16">CONCATENATE(A1034,", ", B1034)</f>
        <v xml:space="preserve">, </v>
      </c>
    </row>
    <row r="1035" spans="1:7" x14ac:dyDescent="0.3">
      <c r="A1035" s="471"/>
      <c r="B1035" s="471"/>
      <c r="C1035" s="471"/>
      <c r="D1035" s="471"/>
      <c r="E1035" s="471"/>
      <c r="F1035" s="471"/>
      <c r="G1035" s="47" t="str">
        <f t="shared" si="16"/>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ref="G1098:G1161" si="17">CONCATENATE(A1098,", ", B1098)</f>
        <v xml:space="preserve">, </v>
      </c>
    </row>
    <row r="1099" spans="1:7" x14ac:dyDescent="0.3">
      <c r="A1099" s="471"/>
      <c r="B1099" s="471"/>
      <c r="C1099" s="471"/>
      <c r="D1099" s="471"/>
      <c r="E1099" s="471"/>
      <c r="F1099" s="471"/>
      <c r="G1099" s="47" t="str">
        <f t="shared" si="17"/>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ref="G1162:G1225" si="18">CONCATENATE(A1162,", ", B1162)</f>
        <v xml:space="preserve">, </v>
      </c>
    </row>
    <row r="1163" spans="1:7" x14ac:dyDescent="0.3">
      <c r="A1163" s="471"/>
      <c r="B1163" s="471"/>
      <c r="C1163" s="471"/>
      <c r="D1163" s="471"/>
      <c r="E1163" s="471"/>
      <c r="F1163" s="471"/>
      <c r="G1163" s="47" t="str">
        <f t="shared" si="18"/>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ref="G1226:G1289" si="19">CONCATENATE(A1226,", ", B1226)</f>
        <v xml:space="preserve">, </v>
      </c>
    </row>
    <row r="1227" spans="1:7" x14ac:dyDescent="0.3">
      <c r="A1227" s="471"/>
      <c r="B1227" s="471"/>
      <c r="C1227" s="471"/>
      <c r="D1227" s="471"/>
      <c r="E1227" s="471"/>
      <c r="F1227" s="471"/>
      <c r="G1227" s="47" t="str">
        <f t="shared" si="19"/>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ref="G1290:G1353" si="20">CONCATENATE(A1290,", ", B1290)</f>
        <v xml:space="preserve">, </v>
      </c>
    </row>
    <row r="1291" spans="1:7" x14ac:dyDescent="0.3">
      <c r="A1291" s="471"/>
      <c r="B1291" s="471"/>
      <c r="C1291" s="471"/>
      <c r="D1291" s="471"/>
      <c r="E1291" s="471"/>
      <c r="F1291" s="471"/>
      <c r="G1291" s="47" t="str">
        <f t="shared" si="20"/>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ref="G1354:G1417" si="21">CONCATENATE(A1354,", ", B1354)</f>
        <v xml:space="preserve">, </v>
      </c>
    </row>
    <row r="1355" spans="1:7" x14ac:dyDescent="0.3">
      <c r="A1355" s="471"/>
      <c r="B1355" s="471"/>
      <c r="C1355" s="471"/>
      <c r="D1355" s="471"/>
      <c r="E1355" s="471"/>
      <c r="F1355" s="471"/>
      <c r="G1355" s="47" t="str">
        <f t="shared" si="21"/>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ref="G1418:G1481" si="22">CONCATENATE(A1418,", ", B1418)</f>
        <v xml:space="preserve">, </v>
      </c>
    </row>
    <row r="1419" spans="1:7" x14ac:dyDescent="0.3">
      <c r="A1419" s="471"/>
      <c r="B1419" s="471"/>
      <c r="C1419" s="471"/>
      <c r="D1419" s="471"/>
      <c r="E1419" s="471"/>
      <c r="F1419" s="471"/>
      <c r="G1419" s="47" t="str">
        <f t="shared" si="22"/>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ref="G1482:G1545" si="23">CONCATENATE(A1482,", ", B1482)</f>
        <v xml:space="preserve">, </v>
      </c>
    </row>
    <row r="1483" spans="1:7" x14ac:dyDescent="0.3">
      <c r="A1483" s="471"/>
      <c r="B1483" s="471"/>
      <c r="C1483" s="471"/>
      <c r="D1483" s="471"/>
      <c r="E1483" s="471"/>
      <c r="F1483" s="471"/>
      <c r="G1483" s="47" t="str">
        <f t="shared" si="23"/>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ref="G1546:G1609" si="24">CONCATENATE(A1546,", ", B1546)</f>
        <v xml:space="preserve">, </v>
      </c>
    </row>
    <row r="1547" spans="1:7" x14ac:dyDescent="0.3">
      <c r="A1547" s="471"/>
      <c r="B1547" s="471"/>
      <c r="C1547" s="471"/>
      <c r="D1547" s="471"/>
      <c r="E1547" s="471"/>
      <c r="F1547" s="471"/>
      <c r="G1547" s="47" t="str">
        <f t="shared" si="24"/>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ref="G1610:G1673" si="25">CONCATENATE(A1610,", ", B1610)</f>
        <v xml:space="preserve">, </v>
      </c>
    </row>
    <row r="1611" spans="1:7" x14ac:dyDescent="0.3">
      <c r="A1611" s="471"/>
      <c r="B1611" s="471"/>
      <c r="C1611" s="471"/>
      <c r="D1611" s="471"/>
      <c r="E1611" s="471"/>
      <c r="F1611" s="471"/>
      <c r="G1611" s="47" t="str">
        <f t="shared" si="25"/>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ref="G1674:G1737" si="26">CONCATENATE(A1674,", ", B1674)</f>
        <v xml:space="preserve">, </v>
      </c>
    </row>
    <row r="1675" spans="1:7" x14ac:dyDescent="0.3">
      <c r="A1675" s="471"/>
      <c r="B1675" s="471"/>
      <c r="C1675" s="471"/>
      <c r="D1675" s="471"/>
      <c r="E1675" s="471"/>
      <c r="F1675" s="471"/>
      <c r="G1675" s="47" t="str">
        <f t="shared" si="26"/>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ref="G1738:G1801" si="27">CONCATENATE(A1738,", ", B1738)</f>
        <v xml:space="preserve">, </v>
      </c>
    </row>
    <row r="1739" spans="1:7" x14ac:dyDescent="0.3">
      <c r="A1739" s="471"/>
      <c r="B1739" s="471"/>
      <c r="C1739" s="471"/>
      <c r="D1739" s="471"/>
      <c r="E1739" s="471"/>
      <c r="F1739" s="471"/>
      <c r="G1739" s="47" t="str">
        <f t="shared" si="27"/>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ref="G1802:G1865" si="28">CONCATENATE(A1802,", ", B1802)</f>
        <v xml:space="preserve">, </v>
      </c>
    </row>
    <row r="1803" spans="1:7" x14ac:dyDescent="0.3">
      <c r="A1803" s="471"/>
      <c r="B1803" s="471"/>
      <c r="C1803" s="471"/>
      <c r="D1803" s="471"/>
      <c r="E1803" s="471"/>
      <c r="F1803" s="471"/>
      <c r="G1803" s="47" t="str">
        <f t="shared" si="28"/>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ref="G1866:G1929" si="29">CONCATENATE(A1866,", ", B1866)</f>
        <v xml:space="preserve">, </v>
      </c>
    </row>
    <row r="1867" spans="1:7" x14ac:dyDescent="0.3">
      <c r="A1867" s="471"/>
      <c r="B1867" s="471"/>
      <c r="C1867" s="471"/>
      <c r="D1867" s="471"/>
      <c r="E1867" s="471"/>
      <c r="F1867" s="471"/>
      <c r="G1867" s="47" t="str">
        <f t="shared" si="29"/>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ref="G1930:G1993" si="30">CONCATENATE(A1930,", ", B1930)</f>
        <v xml:space="preserve">, </v>
      </c>
    </row>
    <row r="1931" spans="1:7" x14ac:dyDescent="0.3">
      <c r="A1931" s="471"/>
      <c r="B1931" s="471"/>
      <c r="C1931" s="471"/>
      <c r="D1931" s="471"/>
      <c r="E1931" s="471"/>
      <c r="F1931" s="471"/>
      <c r="G1931" s="47" t="str">
        <f t="shared" si="30"/>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ref="G1994:G2057" si="31">CONCATENATE(A1994,", ", B1994)</f>
        <v xml:space="preserve">, </v>
      </c>
    </row>
    <row r="1995" spans="1:7" x14ac:dyDescent="0.3">
      <c r="A1995" s="471"/>
      <c r="B1995" s="471"/>
      <c r="C1995" s="471"/>
      <c r="D1995" s="471"/>
      <c r="E1995" s="471"/>
      <c r="F1995" s="471"/>
      <c r="G1995" s="47" t="str">
        <f t="shared" si="31"/>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ref="G2058:G2121" si="32">CONCATENATE(A2058,", ", B2058)</f>
        <v xml:space="preserve">, </v>
      </c>
    </row>
    <row r="2059" spans="1:7" x14ac:dyDescent="0.3">
      <c r="A2059" s="471"/>
      <c r="B2059" s="471"/>
      <c r="C2059" s="471"/>
      <c r="D2059" s="471"/>
      <c r="E2059" s="471"/>
      <c r="F2059" s="471"/>
      <c r="G2059" s="47" t="str">
        <f t="shared" si="32"/>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ref="G2122:G2185" si="33">CONCATENATE(A2122,", ", B2122)</f>
        <v xml:space="preserve">, </v>
      </c>
    </row>
    <row r="2123" spans="1:7" x14ac:dyDescent="0.3">
      <c r="A2123" s="471"/>
      <c r="B2123" s="471"/>
      <c r="C2123" s="471"/>
      <c r="D2123" s="471"/>
      <c r="E2123" s="471"/>
      <c r="F2123" s="471"/>
      <c r="G2123" s="47" t="str">
        <f t="shared" si="33"/>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ref="G2186:G2249" si="34">CONCATENATE(A2186,", ", B2186)</f>
        <v xml:space="preserve">, </v>
      </c>
    </row>
    <row r="2187" spans="1:7" x14ac:dyDescent="0.3">
      <c r="A2187" s="471"/>
      <c r="B2187" s="471"/>
      <c r="C2187" s="471"/>
      <c r="D2187" s="471"/>
      <c r="E2187" s="471"/>
      <c r="F2187" s="471"/>
      <c r="G2187" s="47" t="str">
        <f t="shared" si="34"/>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ref="G2250:G2313" si="35">CONCATENATE(A2250,", ", B2250)</f>
        <v xml:space="preserve">, </v>
      </c>
    </row>
    <row r="2251" spans="1:7" x14ac:dyDescent="0.3">
      <c r="A2251" s="471"/>
      <c r="B2251" s="471"/>
      <c r="C2251" s="471"/>
      <c r="D2251" s="471"/>
      <c r="E2251" s="471"/>
      <c r="F2251" s="471"/>
      <c r="G2251" s="47" t="str">
        <f t="shared" si="35"/>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ref="G2314:G2377" si="36">CONCATENATE(A2314,", ", B2314)</f>
        <v xml:space="preserve">, </v>
      </c>
    </row>
    <row r="2315" spans="1:7" x14ac:dyDescent="0.3">
      <c r="A2315" s="471"/>
      <c r="B2315" s="471"/>
      <c r="C2315" s="471"/>
      <c r="D2315" s="471"/>
      <c r="E2315" s="471"/>
      <c r="F2315" s="471"/>
      <c r="G2315" s="47" t="str">
        <f t="shared" si="36"/>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ref="G2378:G2441" si="37">CONCATENATE(A2378,", ", B2378)</f>
        <v xml:space="preserve">, </v>
      </c>
    </row>
    <row r="2379" spans="1:7" x14ac:dyDescent="0.3">
      <c r="A2379" s="471"/>
      <c r="B2379" s="471"/>
      <c r="C2379" s="471"/>
      <c r="D2379" s="471"/>
      <c r="E2379" s="471"/>
      <c r="F2379" s="471"/>
      <c r="G2379" s="47" t="str">
        <f t="shared" si="37"/>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ref="G2442:G2505" si="38">CONCATENATE(A2442,", ", B2442)</f>
        <v xml:space="preserve">, </v>
      </c>
    </row>
    <row r="2443" spans="1:7" x14ac:dyDescent="0.3">
      <c r="A2443" s="471"/>
      <c r="B2443" s="471"/>
      <c r="C2443" s="471"/>
      <c r="D2443" s="471"/>
      <c r="E2443" s="471"/>
      <c r="F2443" s="471"/>
      <c r="G2443" s="47" t="str">
        <f t="shared" si="38"/>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ref="G2506:G2569" si="39">CONCATENATE(A2506,", ", B2506)</f>
        <v xml:space="preserve">, </v>
      </c>
    </row>
    <row r="2507" spans="1:7" x14ac:dyDescent="0.3">
      <c r="A2507" s="471"/>
      <c r="B2507" s="471"/>
      <c r="C2507" s="471"/>
      <c r="D2507" s="471"/>
      <c r="E2507" s="471"/>
      <c r="F2507" s="471"/>
      <c r="G2507" s="47" t="str">
        <f t="shared" si="39"/>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ref="G2570:G2633" si="40">CONCATENATE(A2570,", ", B2570)</f>
        <v xml:space="preserve">, </v>
      </c>
    </row>
    <row r="2571" spans="1:7" x14ac:dyDescent="0.3">
      <c r="A2571" s="471"/>
      <c r="B2571" s="471"/>
      <c r="C2571" s="471"/>
      <c r="D2571" s="471"/>
      <c r="E2571" s="471"/>
      <c r="F2571" s="471"/>
      <c r="G2571" s="47" t="str">
        <f t="shared" si="40"/>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ref="G2634:G2697" si="41">CONCATENATE(A2634,", ", B2634)</f>
        <v xml:space="preserve">, </v>
      </c>
    </row>
    <row r="2635" spans="1:7" x14ac:dyDescent="0.3">
      <c r="A2635" s="471"/>
      <c r="B2635" s="471"/>
      <c r="C2635" s="471"/>
      <c r="D2635" s="471"/>
      <c r="E2635" s="471"/>
      <c r="F2635" s="471"/>
      <c r="G2635" s="47" t="str">
        <f t="shared" si="41"/>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ref="G2698:G2761" si="42">CONCATENATE(A2698,", ", B2698)</f>
        <v xml:space="preserve">, </v>
      </c>
    </row>
    <row r="2699" spans="1:7" x14ac:dyDescent="0.3">
      <c r="A2699" s="471"/>
      <c r="B2699" s="471"/>
      <c r="C2699" s="471"/>
      <c r="D2699" s="471"/>
      <c r="E2699" s="471"/>
      <c r="F2699" s="471"/>
      <c r="G2699" s="47" t="str">
        <f t="shared" si="42"/>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ref="G2762:G2825" si="43">CONCATENATE(A2762,", ", B2762)</f>
        <v xml:space="preserve">, </v>
      </c>
    </row>
    <row r="2763" spans="1:7" x14ac:dyDescent="0.3">
      <c r="A2763" s="471"/>
      <c r="B2763" s="471"/>
      <c r="C2763" s="471"/>
      <c r="D2763" s="471"/>
      <c r="E2763" s="471"/>
      <c r="F2763" s="471"/>
      <c r="G2763" s="47" t="str">
        <f t="shared" si="43"/>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ref="G2826:G2889" si="44">CONCATENATE(A2826,", ", B2826)</f>
        <v xml:space="preserve">, </v>
      </c>
    </row>
    <row r="2827" spans="1:7" x14ac:dyDescent="0.3">
      <c r="A2827" s="471"/>
      <c r="B2827" s="471"/>
      <c r="C2827" s="471"/>
      <c r="D2827" s="471"/>
      <c r="E2827" s="471"/>
      <c r="F2827" s="471"/>
      <c r="G2827" s="47" t="str">
        <f t="shared" si="44"/>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ref="G2890:G2953" si="45">CONCATENATE(A2890,", ", B2890)</f>
        <v xml:space="preserve">, </v>
      </c>
    </row>
    <row r="2891" spans="1:7" x14ac:dyDescent="0.3">
      <c r="A2891" s="471"/>
      <c r="B2891" s="471"/>
      <c r="C2891" s="471"/>
      <c r="D2891" s="471"/>
      <c r="E2891" s="471"/>
      <c r="F2891" s="471"/>
      <c r="G2891" s="47" t="str">
        <f t="shared" si="45"/>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ref="G2954:G2996" si="46">CONCATENATE(A2954,", ", B2954)</f>
        <v xml:space="preserve">, </v>
      </c>
    </row>
    <row r="2955" spans="1:7" x14ac:dyDescent="0.3">
      <c r="A2955" s="471"/>
      <c r="B2955" s="471"/>
      <c r="C2955" s="471"/>
      <c r="D2955" s="471"/>
      <c r="E2955" s="471"/>
      <c r="F2955" s="471"/>
      <c r="G2955" s="47" t="str">
        <f t="shared" si="46"/>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CONCATENATE(A2997,", ", B2997)</f>
        <v xml:space="preserve">, </v>
      </c>
    </row>
    <row r="2998" spans="1:7" x14ac:dyDescent="0.3">
      <c r="A2998" s="471"/>
      <c r="B2998" s="471"/>
      <c r="C2998" s="471"/>
      <c r="D2998" s="471"/>
      <c r="E2998" s="471"/>
      <c r="F2998" s="471"/>
    </row>
    <row r="2999" spans="1:7" x14ac:dyDescent="0.3">
      <c r="A2999" s="471"/>
      <c r="B2999" s="471"/>
      <c r="C2999" s="471"/>
      <c r="D2999" s="471"/>
      <c r="E2999" s="471"/>
      <c r="F2999" s="471"/>
    </row>
    <row r="3000" spans="1:7" x14ac:dyDescent="0.3">
      <c r="A3000" s="471"/>
      <c r="B3000" s="471"/>
      <c r="C3000" s="471"/>
      <c r="D3000" s="471"/>
      <c r="E3000" s="471"/>
      <c r="F3000" s="471"/>
    </row>
  </sheetData>
  <sheetProtection algorithmName="SHA-512" hashValue="BEG2EZE0GePexiegZEDxlqpCkSDlTp5wGskkcsn5KhMweK1z6CIYfCSjbW0ELn6WMldqqy1XyR102x9l1eoFFg==" saltValue="WBIwJaSoHg7LmRBwRlul6g==" spinCount="100000" sheet="1" selectLockedCells="1"/>
  <dataValidations count="7">
    <dataValidation allowBlank="1" showInputMessage="1" showErrorMessage="1" prompt="Input any additional internal notes as applicable" sqref="F10:F3000" xr:uid="{4E667F57-AB04-4A33-8137-A88846E90B39}"/>
    <dataValidation allowBlank="1" showInputMessage="1" showErrorMessage="1" prompt="Input Quarter 4 T S P's last name" sqref="A10:A2997 A2998 A2999 A3000" xr:uid="{0B199BA1-354A-4DE6-80F4-87C5FE163640}"/>
    <dataValidation allowBlank="1" showInputMessage="1" showErrorMessage="1" prompt="Input Quarter 4 T S P's first name" sqref="B10:B2997 B2998 B2999 B3000" xr:uid="{610C4E1D-3B42-476D-8773-5725A941C0CD}"/>
    <dataValidation allowBlank="1" showInputMessage="1" showErrorMessage="1" prompt="Input Quarter 4 T S P's job category/title (in the L E A's accounting system)" sqref="C10:C2997 C2998 C2999 C3000" xr:uid="{F19E6ABB-1AAD-4683-93F1-2171D6DE4929}"/>
    <dataValidation allowBlank="1" showInputMessage="1" showErrorMessage="1" prompt="Input the T S P's L E A B O P approved job classification for Quarter 4" sqref="D10:D2997 D2998 D2999 D3000" xr:uid="{EBFCD027-8A55-4578-B6D1-DF80D906568B}"/>
    <dataValidation allowBlank="1" showInputMessage="1" showErrorMessage="1" prompt="Press TAB to move input areas" sqref="A1" xr:uid="{D6AEABA1-2EE3-4D94-B672-18EAB48696A9}"/>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DDBF8580-1977-4AC6-B390-D790CB2ED2D7}"/>
  </dataValidations>
  <pageMargins left="0.2" right="0.2" top="0.75" bottom="0.75" header="0.3" footer="0.3"/>
  <pageSetup scale="75" orientation="landscape" r:id="rId1"/>
  <headerFooter>
    <oddFooter>&amp;LDHCS 6299 (11/2021)&amp;RPage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P26"/>
  <sheetViews>
    <sheetView showGridLines="0" zoomScaleNormal="100" zoomScaleSheetLayoutView="96" workbookViewId="0"/>
  </sheetViews>
  <sheetFormatPr defaultColWidth="0" defaultRowHeight="17.25" zeroHeight="1" x14ac:dyDescent="0.3"/>
  <cols>
    <col min="1" max="1" width="73.83203125" style="36" customWidth="1"/>
    <col min="2" max="2" width="19" style="36" customWidth="1"/>
    <col min="3" max="3" width="26.83203125" style="36" bestFit="1" customWidth="1"/>
    <col min="4" max="16384" width="8.83203125" style="1" hidden="1"/>
  </cols>
  <sheetData>
    <row r="1" spans="1:10" x14ac:dyDescent="0.3">
      <c r="A1" s="146" t="s">
        <v>388</v>
      </c>
    </row>
    <row r="2" spans="1:10" x14ac:dyDescent="0.3">
      <c r="A2" s="71" t="s">
        <v>68</v>
      </c>
    </row>
    <row r="3" spans="1:10" x14ac:dyDescent="0.3">
      <c r="A3" s="122" t="s">
        <v>1</v>
      </c>
    </row>
    <row r="4" spans="1:10" x14ac:dyDescent="0.3">
      <c r="A4" s="122" t="s">
        <v>69</v>
      </c>
      <c r="B4" s="72"/>
    </row>
    <row r="5" spans="1:10" ht="22.35" customHeight="1" x14ac:dyDescent="0.3">
      <c r="A5" s="73" t="s">
        <v>70</v>
      </c>
      <c r="B5" s="37"/>
      <c r="G5" s="3"/>
    </row>
    <row r="6" spans="1:10" ht="15.6" customHeight="1" thickBot="1" x14ac:dyDescent="0.35">
      <c r="A6" s="123" t="s">
        <v>71</v>
      </c>
      <c r="B6" s="37"/>
      <c r="C6" s="124"/>
      <c r="D6" s="6"/>
      <c r="E6" s="6"/>
      <c r="F6" s="6"/>
      <c r="G6" s="6"/>
      <c r="H6" s="6"/>
    </row>
    <row r="7" spans="1:10" ht="24" customHeight="1" thickBot="1" x14ac:dyDescent="0.35">
      <c r="A7" s="125" t="s">
        <v>361</v>
      </c>
      <c r="B7" s="126"/>
    </row>
    <row r="8" spans="1:10" ht="35.1" customHeight="1" thickBot="1" x14ac:dyDescent="0.35">
      <c r="A8" s="127" t="s">
        <v>73</v>
      </c>
      <c r="B8" s="128"/>
      <c r="C8" s="129" t="s">
        <v>72</v>
      </c>
      <c r="D8" s="34"/>
      <c r="E8" s="34"/>
      <c r="F8" s="34"/>
      <c r="G8" s="34"/>
      <c r="H8" s="34"/>
      <c r="I8" s="34"/>
      <c r="J8" s="34"/>
    </row>
    <row r="9" spans="1:10" ht="35.25" thickBot="1" x14ac:dyDescent="0.35">
      <c r="A9" s="127" t="s">
        <v>357</v>
      </c>
      <c r="B9" s="145"/>
      <c r="C9" s="130" t="s">
        <v>74</v>
      </c>
      <c r="D9" s="34"/>
      <c r="E9" s="34"/>
      <c r="F9" s="34"/>
      <c r="G9" s="34"/>
      <c r="H9" s="34"/>
      <c r="I9" s="34"/>
      <c r="J9" s="34"/>
    </row>
    <row r="10" spans="1:10" ht="35.1" customHeight="1" thickBot="1" x14ac:dyDescent="0.25">
      <c r="A10" s="131" t="s">
        <v>358</v>
      </c>
      <c r="B10" s="132">
        <v>0.5</v>
      </c>
      <c r="C10" s="133"/>
    </row>
    <row r="11" spans="1:10" ht="35.1" customHeight="1" thickBot="1" x14ac:dyDescent="0.25">
      <c r="A11" s="131" t="s">
        <v>282</v>
      </c>
      <c r="B11" s="132">
        <v>0.9</v>
      </c>
      <c r="C11" s="133"/>
    </row>
    <row r="12" spans="1:10" ht="35.1" customHeight="1" thickBot="1" x14ac:dyDescent="0.25">
      <c r="A12" s="131" t="s">
        <v>281</v>
      </c>
      <c r="B12" s="132">
        <v>0.65</v>
      </c>
      <c r="C12" s="133"/>
    </row>
    <row r="13" spans="1:10" ht="35.1" customHeight="1" thickBot="1" x14ac:dyDescent="0.25">
      <c r="A13" s="131" t="s">
        <v>359</v>
      </c>
      <c r="B13" s="132">
        <v>1</v>
      </c>
      <c r="C13" s="133"/>
    </row>
    <row r="14" spans="1:10" ht="35.1" customHeight="1" thickBot="1" x14ac:dyDescent="0.25">
      <c r="A14" s="131" t="s">
        <v>315</v>
      </c>
      <c r="B14" s="132">
        <v>0.5</v>
      </c>
      <c r="C14" s="133"/>
    </row>
    <row r="15" spans="1:10" ht="35.1" customHeight="1" thickBot="1" x14ac:dyDescent="0.35">
      <c r="A15" s="134" t="s">
        <v>293</v>
      </c>
      <c r="B15" s="135"/>
    </row>
    <row r="16" spans="1:10" ht="23.85" customHeight="1" thickBot="1" x14ac:dyDescent="0.35">
      <c r="A16" s="125" t="s">
        <v>362</v>
      </c>
      <c r="B16" s="126"/>
    </row>
    <row r="17" spans="1:16" ht="35.1" customHeight="1" thickBot="1" x14ac:dyDescent="0.35">
      <c r="A17" s="136" t="s">
        <v>311</v>
      </c>
      <c r="B17" s="137"/>
      <c r="D17" s="35"/>
    </row>
    <row r="18" spans="1:16" ht="35.1" customHeight="1" thickBot="1" x14ac:dyDescent="0.35">
      <c r="A18" s="131" t="s">
        <v>316</v>
      </c>
      <c r="B18" s="138"/>
    </row>
    <row r="19" spans="1:16" ht="20.100000000000001" customHeight="1" thickBot="1" x14ac:dyDescent="0.35">
      <c r="A19" s="139" t="s">
        <v>312</v>
      </c>
      <c r="B19" s="140">
        <f>IFERROR(B17/B18,0)</f>
        <v>0</v>
      </c>
    </row>
    <row r="20" spans="1:16" ht="23.85" customHeight="1" thickBot="1" x14ac:dyDescent="0.35">
      <c r="A20" s="125" t="s">
        <v>363</v>
      </c>
      <c r="B20" s="126"/>
    </row>
    <row r="21" spans="1:16" ht="69.75" thickBot="1" x14ac:dyDescent="0.35">
      <c r="A21" s="141" t="s">
        <v>75</v>
      </c>
      <c r="B21" s="138"/>
      <c r="D21" s="35"/>
    </row>
    <row r="22" spans="1:16" ht="51" customHeight="1" thickBot="1" x14ac:dyDescent="0.35">
      <c r="A22" s="141" t="s">
        <v>76</v>
      </c>
      <c r="B22" s="137"/>
    </row>
    <row r="23" spans="1:16" ht="24.6" customHeight="1" thickBot="1" x14ac:dyDescent="0.35">
      <c r="A23" s="142" t="s">
        <v>77</v>
      </c>
      <c r="B23" s="140">
        <f>IFERROR(B21/B22,0)</f>
        <v>0</v>
      </c>
    </row>
    <row r="24" spans="1:16" ht="23.85" customHeight="1" x14ac:dyDescent="0.3">
      <c r="A24" s="77" t="s">
        <v>6</v>
      </c>
      <c r="B24" s="143">
        <f>Certification!C72</f>
        <v>0</v>
      </c>
      <c r="C24" s="143"/>
      <c r="D24" s="5"/>
      <c r="E24" s="5"/>
      <c r="F24" s="5"/>
      <c r="G24" s="5"/>
      <c r="H24" s="5"/>
      <c r="I24" s="5"/>
      <c r="J24" s="5"/>
      <c r="K24" s="5"/>
      <c r="P24" s="4"/>
    </row>
    <row r="25" spans="1:16" x14ac:dyDescent="0.3">
      <c r="A25" s="77" t="s">
        <v>78</v>
      </c>
      <c r="B25" s="144">
        <f>Certification!C73</f>
        <v>0</v>
      </c>
      <c r="C25" s="143"/>
      <c r="D25" s="8"/>
      <c r="E25" s="8"/>
      <c r="F25" s="8"/>
      <c r="G25" s="8"/>
      <c r="H25" s="8"/>
      <c r="I25" s="8"/>
      <c r="J25" s="8"/>
      <c r="K25" s="8"/>
      <c r="P25" s="4"/>
    </row>
    <row r="26" spans="1:16" x14ac:dyDescent="0.3">
      <c r="A26" s="77" t="s">
        <v>66</v>
      </c>
      <c r="B26" s="143" t="str">
        <f>Certification!C74</f>
        <v>Fiscal Year (FY) 2024-25</v>
      </c>
      <c r="C26" s="143"/>
      <c r="D26" s="5"/>
      <c r="E26" s="5"/>
      <c r="F26" s="5"/>
      <c r="G26" s="5"/>
      <c r="H26" s="5"/>
      <c r="I26" s="5"/>
      <c r="J26" s="5"/>
      <c r="K26" s="5"/>
      <c r="P26" s="4"/>
    </row>
  </sheetData>
  <sheetProtection algorithmName="SHA-512" hashValue="ILqy6HEZXtqzrdCFaB5pukmMWGHD5PvBRNBxCqmVlZyid2sTKSWblBiMhv1QFSLWEy7nekEBCbLrSXWsXfDsDA==" saltValue="MKQIckZGufr9JunX3rYbag==" spinCount="100000" sheet="1" selectLockedCells="1"/>
  <protectedRanges>
    <protectedRange sqref="B8:B9" name="Range1_1_1"/>
  </protectedRanges>
  <dataValidations xWindow="731" yWindow="686" count="13">
    <dataValidation type="custom" showInputMessage="1" showErrorMessage="1" errorTitle="Missing Data" error="Please input your LEA's Unrestricted Indirect Cost Rate." prompt="Report the approved indirect cost rate (ICR) from CDE. Rates may be found at the CDE website:  http://www.cde.ca.gov/fg/ac/ic" sqref="B9" xr:uid="{00000000-0002-0000-0100-000000000000}">
      <formula1>NOT(ISBLANK($B$8))</formula1>
    </dataValidation>
    <dataValidation type="custom" showInputMessage="1" showErrorMessage="1" errorTitle="Missing Data" error="Please input the number of Medicaid enrolled students eligible for FFP in the LEA (October 2024)." prompt="Report the unduplicated count of Medi-Cal eligible and enrolled students that are eligible to receive F F P. The number of Medi-Cal eligible students will be determined based on the Medi-Cal Data Tape Match, used to check Medi-Cal student eligibility." sqref="B17" xr:uid="{00000000-0002-0000-0100-000001000000}">
      <formula1>NOT(ISBLANK($B$17))</formula1>
    </dataValidation>
    <dataValidation type="custom" showInputMessage="1" showErrorMessage="1" errorTitle="Missing Data" error="Please input your LEA's Direct Medical Service Percentage (DMSP)." prompt="Report the posted Direct Medical Service Precentage from L E A B O P website. Enter the R M T S Direct Medical Service Percentage in decimal notation (e.g., 41.25). " sqref="B15" xr:uid="{4684BD23-B01E-4A7C-A421-C6EB2B0DF550}">
      <formula1>NOT(ISBLANK($B$15))</formula1>
    </dataValidation>
    <dataValidation type="custom" showInputMessage="1" showErrorMessage="1" errorTitle="Missing Data" error="Please input the total number of students enrolled in the LEA (October 2, 2024)." prompt="Report the unduplicated count of all students that are primarily enrolled in the L E A as of the specified date.  " sqref="B18" xr:uid="{08BFE512-61D9-43A8-908B-66A40A8FBB1E}">
      <formula1>NOT(ISBLANK($B$18))</formula1>
    </dataValidation>
    <dataValidation allowBlank="1" showInputMessage="1" showErrorMessage="1" prompt="Report total number of specialized transportation one-way trips during the _x000a_cost-reporting period for Medi-Cal students whose I E P/I F S P requires specialized transportation and a covered service was provided on the day that transportation was provided." sqref="B21" xr:uid="{CC3FA544-03BD-45F0-A85A-7C4E9EB45685}"/>
    <dataValidation allowBlank="1" showInputMessage="1" showErrorMessage="1" prompt="Report total number of specialized transportation one-way trips during the cost reporting period for all students (i.e., Medi-Cal and non-Medi-Cal enrolled) whose I E P/I F S P requires specialized transportation services." sqref="B22" xr:uid="{A42E1A56-8DEC-4B32-B608-5A97CCD99201}"/>
    <dataValidation allowBlank="1" showInputMessage="1" showErrorMessage="1" prompt="Press TAB to move input areas" sqref="A1" xr:uid="{B31EC40B-D9BA-48E4-AFF5-AB082D8F87C3}"/>
    <dataValidation allowBlank="1" showInputMessage="1" showErrorMessage="1" prompt="Enter percent of L E A Paid Claims for October 1, 2024, to June 30, 2025 for Title 19, COVID-19 Counseling - C R Modifier Only, from L E A B O P website" sqref="C14" xr:uid="{CA846A95-03D0-4D88-AF1E-E778CC83913D}"/>
    <dataValidation type="custom" showInputMessage="1" showErrorMessage="1" errorTitle="Missing Data" error="Please input your LEA's Unrestricted Indirect Cost Rate." prompt="Report the approved indirect cost rate (I C R) from C D E. Rates may be found at the C D E website:  http://www.cde.ca.gov/fg/ac/ic" sqref="B8" xr:uid="{F635207F-0533-4DDF-A203-322E471666C9}">
      <formula1>NOT(ISBLANK($B$8))</formula1>
    </dataValidation>
    <dataValidation allowBlank="1" showInputMessage="1" showErrorMessage="1" prompt="Enter percent of L E A Paid Claims for the F Y for Title 19 Enhanced from L E A B O P website" sqref="C11" xr:uid="{C585636C-DE31-4267-9BA5-A620B79D3009}"/>
    <dataValidation allowBlank="1" showInputMessage="1" showErrorMessage="1" prompt="Enter percent of L E A Paid Claims for the F Y for Title 19 from L E A B O P website" sqref="C10" xr:uid="{0B121D02-BF89-4F83-A33F-6667D2D8D878}"/>
    <dataValidation allowBlank="1" showInputMessage="1" showErrorMessage="1" prompt="Enter percent of L E A Paid Claims for the F Y for Title 21 Enhanced from L E A B O P website" sqref="C12" xr:uid="{C37539F0-282E-434C-8521-AD6044CAEF13}"/>
    <dataValidation allowBlank="1" showInputMessage="1" showErrorMessage="1" prompt="Enter percent of L E A Paid Claims for July 1 to September 30, 2024, for Title 19, COVID-19 Counseling - C R Modifier Only, from L E A B O P website" sqref="C13" xr:uid="{4C26F35D-69E7-4081-BBC9-B9273A412E56}"/>
  </dataValidations>
  <printOptions horizontalCentered="1"/>
  <pageMargins left="0.2" right="0.2" top="0.75" bottom="0.75" header="0.3" footer="0.3"/>
  <pageSetup scale="93" orientation="portrait" verticalDpi="1200" r:id="rId1"/>
  <headerFooter>
    <oddFooter>&amp;L&amp;"Segoe UI,Regular"&amp;12DHCS 6299 (11/2021)&amp;C &amp;R&amp;"Segoe UI,Regular"&amp;12Page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F70"/>
  <sheetViews>
    <sheetView showGridLines="0" zoomScaleNormal="100" zoomScaleSheetLayoutView="88" workbookViewId="0"/>
  </sheetViews>
  <sheetFormatPr defaultColWidth="0" defaultRowHeight="17.25" zeroHeight="1" x14ac:dyDescent="0.3"/>
  <cols>
    <col min="1" max="1" width="4.1640625" style="99" customWidth="1"/>
    <col min="2" max="2" width="84.83203125" style="39" customWidth="1"/>
    <col min="3" max="3" width="23.33203125" style="39" customWidth="1"/>
    <col min="4" max="4" width="15.1640625" style="39" customWidth="1"/>
    <col min="5" max="5" width="12.33203125" style="476" customWidth="1"/>
    <col min="6" max="6" width="30.33203125" style="39" hidden="1" customWidth="1"/>
    <col min="7" max="16384" width="9.33203125" style="39" hidden="1"/>
  </cols>
  <sheetData>
    <row r="1" spans="1:6" x14ac:dyDescent="0.3">
      <c r="A1" s="475" t="s">
        <v>388</v>
      </c>
    </row>
    <row r="2" spans="1:6" x14ac:dyDescent="0.3">
      <c r="A2" s="36" t="s">
        <v>0</v>
      </c>
    </row>
    <row r="3" spans="1:6" x14ac:dyDescent="0.3">
      <c r="A3" s="36" t="s">
        <v>1</v>
      </c>
    </row>
    <row r="4" spans="1:6" x14ac:dyDescent="0.3">
      <c r="A4" s="36" t="s">
        <v>69</v>
      </c>
      <c r="E4" s="477"/>
    </row>
    <row r="5" spans="1:6" ht="45" customHeight="1" x14ac:dyDescent="0.3">
      <c r="A5" s="149" t="s">
        <v>79</v>
      </c>
      <c r="B5" s="282"/>
      <c r="C5" s="282"/>
      <c r="D5" s="37"/>
      <c r="E5" s="37"/>
      <c r="F5" s="40"/>
    </row>
    <row r="6" spans="1:6" ht="63" customHeight="1" x14ac:dyDescent="0.3">
      <c r="A6" s="478"/>
      <c r="B6" s="479" t="s">
        <v>80</v>
      </c>
      <c r="C6" s="480" t="s">
        <v>360</v>
      </c>
      <c r="D6" s="36"/>
      <c r="E6" s="36"/>
    </row>
    <row r="7" spans="1:6" ht="20.100000000000001" customHeight="1" x14ac:dyDescent="0.3">
      <c r="A7" s="235" t="s">
        <v>291</v>
      </c>
      <c r="B7" s="481"/>
      <c r="C7" s="482"/>
      <c r="D7" s="36"/>
      <c r="E7" s="36"/>
    </row>
    <row r="8" spans="1:6" ht="20.100000000000001" customHeight="1" x14ac:dyDescent="0.3">
      <c r="A8" s="110" t="s">
        <v>4</v>
      </c>
      <c r="B8" s="36" t="s">
        <v>82</v>
      </c>
      <c r="C8" s="483">
        <f>'WS B.2 Funding'!J9</f>
        <v>0</v>
      </c>
      <c r="D8" s="484"/>
      <c r="E8" s="36"/>
    </row>
    <row r="9" spans="1:6" ht="20.100000000000001" customHeight="1" x14ac:dyDescent="0.3">
      <c r="A9" s="110" t="s">
        <v>21</v>
      </c>
      <c r="B9" s="36" t="s">
        <v>83</v>
      </c>
      <c r="C9" s="483">
        <f>'WS B.2 Funding'!J10</f>
        <v>0</v>
      </c>
      <c r="D9" s="36"/>
      <c r="E9" s="36"/>
    </row>
    <row r="10" spans="1:6" ht="20.100000000000001" customHeight="1" x14ac:dyDescent="0.3">
      <c r="A10" s="110" t="s">
        <v>24</v>
      </c>
      <c r="B10" s="36" t="s">
        <v>84</v>
      </c>
      <c r="C10" s="483">
        <f>'WS B.2 Funding'!J11</f>
        <v>0</v>
      </c>
      <c r="D10" s="36"/>
      <c r="E10" s="36"/>
    </row>
    <row r="11" spans="1:6" ht="20.100000000000001" customHeight="1" x14ac:dyDescent="0.3">
      <c r="A11" s="110" t="s">
        <v>43</v>
      </c>
      <c r="B11" s="36" t="s">
        <v>85</v>
      </c>
      <c r="C11" s="483">
        <f>'WS B.2 Funding'!J12</f>
        <v>0</v>
      </c>
      <c r="D11" s="36"/>
      <c r="E11" s="36"/>
    </row>
    <row r="12" spans="1:6" ht="20.100000000000001" customHeight="1" thickBot="1" x14ac:dyDescent="0.35">
      <c r="A12" s="110" t="s">
        <v>86</v>
      </c>
      <c r="B12" s="36" t="s">
        <v>87</v>
      </c>
      <c r="C12" s="485">
        <f>'WS B.2 Funding'!J13</f>
        <v>0</v>
      </c>
      <c r="D12" s="36"/>
      <c r="E12" s="36"/>
    </row>
    <row r="13" spans="1:6" ht="24.6" customHeight="1" thickBot="1" x14ac:dyDescent="0.35">
      <c r="A13" s="110"/>
      <c r="B13" s="74" t="s">
        <v>398</v>
      </c>
      <c r="C13" s="486">
        <f>SUM(C8:C12)</f>
        <v>0</v>
      </c>
      <c r="D13" s="36"/>
      <c r="E13" s="36"/>
    </row>
    <row r="14" spans="1:6" ht="20.100000000000001" customHeight="1" x14ac:dyDescent="0.3">
      <c r="A14" s="235" t="s">
        <v>292</v>
      </c>
      <c r="B14" s="481"/>
      <c r="C14" s="487"/>
      <c r="D14" s="36"/>
      <c r="E14" s="36"/>
    </row>
    <row r="15" spans="1:6" ht="20.100000000000001" customHeight="1" x14ac:dyDescent="0.3">
      <c r="A15" s="110" t="s">
        <v>88</v>
      </c>
      <c r="B15" s="36" t="s">
        <v>89</v>
      </c>
      <c r="C15" s="483">
        <f>'WS B.2 Funding'!J16</f>
        <v>0</v>
      </c>
      <c r="D15" s="36"/>
      <c r="E15" s="36"/>
    </row>
    <row r="16" spans="1:6" ht="20.100000000000001" customHeight="1" x14ac:dyDescent="0.3">
      <c r="A16" s="110" t="s">
        <v>90</v>
      </c>
      <c r="B16" s="36" t="s">
        <v>91</v>
      </c>
      <c r="C16" s="483">
        <f>'WS B.2 Funding'!J17</f>
        <v>0</v>
      </c>
      <c r="D16" s="36"/>
      <c r="E16" s="36"/>
    </row>
    <row r="17" spans="1:5" ht="20.100000000000001" customHeight="1" x14ac:dyDescent="0.3">
      <c r="A17" s="110" t="s">
        <v>92</v>
      </c>
      <c r="B17" s="36" t="s">
        <v>93</v>
      </c>
      <c r="C17" s="483">
        <f>'WS B.2 Funding'!J18</f>
        <v>0</v>
      </c>
      <c r="D17" s="36"/>
      <c r="E17" s="36"/>
    </row>
    <row r="18" spans="1:5" ht="20.100000000000001" customHeight="1" x14ac:dyDescent="0.3">
      <c r="A18" s="110" t="s">
        <v>94</v>
      </c>
      <c r="B18" s="36" t="s">
        <v>95</v>
      </c>
      <c r="C18" s="483">
        <f>'WS B.2 Funding'!J19</f>
        <v>0</v>
      </c>
      <c r="D18" s="36"/>
      <c r="E18" s="36"/>
    </row>
    <row r="19" spans="1:5" ht="20.100000000000001" customHeight="1" x14ac:dyDescent="0.3">
      <c r="A19" s="110" t="s">
        <v>96</v>
      </c>
      <c r="B19" s="36" t="s">
        <v>97</v>
      </c>
      <c r="C19" s="483">
        <f>'WS B.2 Funding'!J20</f>
        <v>0</v>
      </c>
      <c r="D19" s="36"/>
      <c r="E19" s="36"/>
    </row>
    <row r="20" spans="1:5" ht="20.100000000000001" customHeight="1" x14ac:dyDescent="0.3">
      <c r="A20" s="110" t="s">
        <v>98</v>
      </c>
      <c r="B20" s="36" t="s">
        <v>99</v>
      </c>
      <c r="C20" s="483">
        <f>'WS B.2 Funding'!J21</f>
        <v>0</v>
      </c>
      <c r="D20" s="36"/>
      <c r="E20" s="36"/>
    </row>
    <row r="21" spans="1:5" ht="20.100000000000001" customHeight="1" x14ac:dyDescent="0.3">
      <c r="A21" s="110" t="s">
        <v>100</v>
      </c>
      <c r="B21" s="36" t="s">
        <v>101</v>
      </c>
      <c r="C21" s="483">
        <f>'WS B.2 Funding'!J22</f>
        <v>0</v>
      </c>
      <c r="D21" s="36"/>
      <c r="E21" s="36"/>
    </row>
    <row r="22" spans="1:5" ht="20.100000000000001" customHeight="1" x14ac:dyDescent="0.3">
      <c r="A22" s="110" t="s">
        <v>102</v>
      </c>
      <c r="B22" s="36" t="s">
        <v>103</v>
      </c>
      <c r="C22" s="483">
        <f>'WS B.2 Funding'!J23</f>
        <v>0</v>
      </c>
      <c r="D22" s="36"/>
      <c r="E22" s="36"/>
    </row>
    <row r="23" spans="1:5" ht="20.100000000000001" customHeight="1" x14ac:dyDescent="0.3">
      <c r="A23" s="110" t="s">
        <v>104</v>
      </c>
      <c r="B23" s="36" t="s">
        <v>105</v>
      </c>
      <c r="C23" s="483">
        <f>'WS B.2 Funding'!J24</f>
        <v>0</v>
      </c>
      <c r="D23" s="36"/>
      <c r="E23" s="36"/>
    </row>
    <row r="24" spans="1:5" ht="20.100000000000001" customHeight="1" x14ac:dyDescent="0.3">
      <c r="A24" s="110" t="s">
        <v>106</v>
      </c>
      <c r="B24" s="36" t="s">
        <v>107</v>
      </c>
      <c r="C24" s="483">
        <f>'WS B.2 Funding'!J25</f>
        <v>0</v>
      </c>
      <c r="D24" s="36"/>
      <c r="E24" s="36"/>
    </row>
    <row r="25" spans="1:5" ht="20.100000000000001" customHeight="1" x14ac:dyDescent="0.3">
      <c r="A25" s="99">
        <v>16</v>
      </c>
      <c r="B25" s="36" t="s">
        <v>109</v>
      </c>
      <c r="C25" s="483">
        <f>'WS B.2 Funding'!J26</f>
        <v>0</v>
      </c>
      <c r="D25" s="36"/>
      <c r="E25" s="36"/>
    </row>
    <row r="26" spans="1:5" ht="20.100000000000001" customHeight="1" x14ac:dyDescent="0.3">
      <c r="A26" s="110" t="s">
        <v>110</v>
      </c>
      <c r="B26" s="36" t="s">
        <v>111</v>
      </c>
      <c r="C26" s="483">
        <f>'WS B.2 Funding'!J27</f>
        <v>0</v>
      </c>
      <c r="D26" s="36"/>
      <c r="E26" s="36"/>
    </row>
    <row r="27" spans="1:5" ht="20.100000000000001" customHeight="1" x14ac:dyDescent="0.3">
      <c r="A27" s="110" t="s">
        <v>112</v>
      </c>
      <c r="B27" s="36" t="s">
        <v>113</v>
      </c>
      <c r="C27" s="483">
        <f>'WS B.2 Funding'!J28</f>
        <v>0</v>
      </c>
      <c r="D27" s="36"/>
      <c r="E27" s="36"/>
    </row>
    <row r="28" spans="1:5" ht="20.100000000000001" customHeight="1" x14ac:dyDescent="0.3">
      <c r="A28" s="110" t="s">
        <v>114</v>
      </c>
      <c r="B28" s="36" t="s">
        <v>115</v>
      </c>
      <c r="C28" s="483">
        <f>'WS B.2 Funding'!J29</f>
        <v>0</v>
      </c>
      <c r="D28" s="36"/>
      <c r="E28" s="36"/>
    </row>
    <row r="29" spans="1:5" ht="20.100000000000001" customHeight="1" x14ac:dyDescent="0.3">
      <c r="A29" s="110" t="s">
        <v>116</v>
      </c>
      <c r="B29" s="36" t="s">
        <v>117</v>
      </c>
      <c r="C29" s="483">
        <f>'WS B.2 Funding'!J30</f>
        <v>0</v>
      </c>
      <c r="D29" s="36"/>
      <c r="E29" s="36"/>
    </row>
    <row r="30" spans="1:5" ht="20.100000000000001" customHeight="1" x14ac:dyDescent="0.3">
      <c r="A30" s="110" t="s">
        <v>118</v>
      </c>
      <c r="B30" s="36" t="s">
        <v>119</v>
      </c>
      <c r="C30" s="483">
        <f>'WS B.2 Funding'!J31</f>
        <v>0</v>
      </c>
      <c r="D30" s="36"/>
      <c r="E30" s="36"/>
    </row>
    <row r="31" spans="1:5" ht="20.100000000000001" customHeight="1" x14ac:dyDescent="0.3">
      <c r="A31" s="110" t="s">
        <v>120</v>
      </c>
      <c r="B31" s="36" t="s">
        <v>121</v>
      </c>
      <c r="C31" s="483">
        <f>'WS B.2 Funding'!J32</f>
        <v>0</v>
      </c>
      <c r="D31" s="36"/>
      <c r="E31" s="36"/>
    </row>
    <row r="32" spans="1:5" ht="20.100000000000001" customHeight="1" thickBot="1" x14ac:dyDescent="0.35">
      <c r="A32" s="110" t="s">
        <v>122</v>
      </c>
      <c r="B32" s="36" t="s">
        <v>123</v>
      </c>
      <c r="C32" s="485">
        <f>'WS B.2 Funding'!J33</f>
        <v>0</v>
      </c>
      <c r="D32" s="36"/>
      <c r="E32" s="36"/>
    </row>
    <row r="33" spans="1:5" ht="24.6" customHeight="1" thickBot="1" x14ac:dyDescent="0.35">
      <c r="A33" s="488"/>
      <c r="B33" s="74" t="s">
        <v>399</v>
      </c>
      <c r="C33" s="486">
        <f>SUM(C15:C32)</f>
        <v>0</v>
      </c>
      <c r="D33" s="36"/>
      <c r="E33" s="36"/>
    </row>
    <row r="34" spans="1:5" ht="27" customHeight="1" thickBot="1" x14ac:dyDescent="0.35">
      <c r="A34" s="489"/>
      <c r="B34" s="234" t="s">
        <v>400</v>
      </c>
      <c r="C34" s="490">
        <f>SUM(C33,C13)</f>
        <v>0</v>
      </c>
      <c r="D34" s="36"/>
      <c r="E34" s="36"/>
    </row>
    <row r="35" spans="1:5" s="46" customFormat="1" ht="20.100000000000001" customHeight="1" thickTop="1" x14ac:dyDescent="0.3">
      <c r="A35" s="489" t="s">
        <v>125</v>
      </c>
      <c r="B35" s="98" t="s">
        <v>297</v>
      </c>
      <c r="C35" s="491">
        <f>C34</f>
        <v>0</v>
      </c>
      <c r="D35" s="36"/>
      <c r="E35" s="36"/>
    </row>
    <row r="36" spans="1:5" ht="20.100000000000001" customHeight="1" x14ac:dyDescent="0.3">
      <c r="A36" s="99" t="s">
        <v>126</v>
      </c>
      <c r="B36" s="36" t="s">
        <v>127</v>
      </c>
      <c r="C36" s="492">
        <f>'Allocation Statistics'!B8</f>
        <v>0</v>
      </c>
      <c r="D36" s="36"/>
      <c r="E36" s="280"/>
    </row>
    <row r="37" spans="1:5" ht="20.100000000000001" customHeight="1" x14ac:dyDescent="0.3">
      <c r="A37" s="99" t="s">
        <v>128</v>
      </c>
      <c r="B37" s="36" t="s">
        <v>129</v>
      </c>
      <c r="C37" s="491">
        <f>C35*C36</f>
        <v>0</v>
      </c>
      <c r="D37" s="36"/>
      <c r="E37" s="280"/>
    </row>
    <row r="38" spans="1:5" ht="20.100000000000001" customHeight="1" x14ac:dyDescent="0.3">
      <c r="A38" s="99" t="s">
        <v>130</v>
      </c>
      <c r="B38" s="36" t="s">
        <v>131</v>
      </c>
      <c r="C38" s="491">
        <f>C35+C37</f>
        <v>0</v>
      </c>
      <c r="D38" s="36"/>
      <c r="E38" s="280"/>
    </row>
    <row r="39" spans="1:5" ht="20.100000000000001" customHeight="1" x14ac:dyDescent="0.3">
      <c r="A39" s="99" t="s">
        <v>132</v>
      </c>
      <c r="B39" s="36" t="s">
        <v>133</v>
      </c>
      <c r="C39" s="491">
        <f>'C.1 Equip Depreciation'!L36</f>
        <v>0</v>
      </c>
      <c r="D39" s="36"/>
      <c r="E39" s="280"/>
    </row>
    <row r="40" spans="1:5" ht="20.100000000000001" customHeight="1" x14ac:dyDescent="0.3">
      <c r="A40" s="99" t="s">
        <v>134</v>
      </c>
      <c r="B40" s="36" t="s">
        <v>135</v>
      </c>
      <c r="C40" s="491">
        <f>C38+C39</f>
        <v>0</v>
      </c>
      <c r="D40" s="36"/>
      <c r="E40" s="280"/>
    </row>
    <row r="41" spans="1:5" ht="20.100000000000001" customHeight="1" x14ac:dyDescent="0.3">
      <c r="A41" s="99" t="s">
        <v>136</v>
      </c>
      <c r="B41" s="36" t="s">
        <v>137</v>
      </c>
      <c r="C41" s="492">
        <f>'Allocation Statistics'!B15</f>
        <v>0</v>
      </c>
      <c r="D41" s="36"/>
      <c r="E41" s="280"/>
    </row>
    <row r="42" spans="1:5" ht="20.100000000000001" customHeight="1" x14ac:dyDescent="0.3">
      <c r="A42" s="99" t="s">
        <v>138</v>
      </c>
      <c r="B42" s="36" t="s">
        <v>139</v>
      </c>
      <c r="C42" s="491">
        <f>C40*C41</f>
        <v>0</v>
      </c>
      <c r="D42" s="36"/>
      <c r="E42" s="280"/>
    </row>
    <row r="43" spans="1:5" ht="20.100000000000001" customHeight="1" x14ac:dyDescent="0.3">
      <c r="A43" s="99" t="s">
        <v>140</v>
      </c>
      <c r="B43" s="36" t="s">
        <v>141</v>
      </c>
      <c r="C43" s="491">
        <f>'WS D Contractor Costs'!G35</f>
        <v>0</v>
      </c>
      <c r="D43" s="36"/>
      <c r="E43" s="280"/>
    </row>
    <row r="44" spans="1:5" ht="20.100000000000001" customHeight="1" x14ac:dyDescent="0.3">
      <c r="A44" s="99" t="s">
        <v>142</v>
      </c>
      <c r="B44" s="36" t="s">
        <v>143</v>
      </c>
      <c r="C44" s="491">
        <f>C42+C43</f>
        <v>0</v>
      </c>
      <c r="D44" s="36"/>
      <c r="E44" s="280"/>
    </row>
    <row r="45" spans="1:5" ht="20.100000000000001" customHeight="1" x14ac:dyDescent="0.3">
      <c r="A45" s="99" t="s">
        <v>144</v>
      </c>
      <c r="B45" s="36" t="s">
        <v>294</v>
      </c>
      <c r="C45" s="492">
        <f>'Allocation Statistics'!B19</f>
        <v>0</v>
      </c>
      <c r="D45" s="36"/>
      <c r="E45" s="280"/>
    </row>
    <row r="46" spans="1:5" ht="20.100000000000001" customHeight="1" x14ac:dyDescent="0.3">
      <c r="A46" s="99" t="s">
        <v>145</v>
      </c>
      <c r="B46" s="36" t="s">
        <v>146</v>
      </c>
      <c r="C46" s="491">
        <f>C44*C45</f>
        <v>0</v>
      </c>
      <c r="D46" s="36"/>
      <c r="E46" s="280"/>
    </row>
    <row r="47" spans="1:5" ht="20.100000000000001" customHeight="1" x14ac:dyDescent="0.3">
      <c r="A47" s="99" t="s">
        <v>147</v>
      </c>
      <c r="B47" s="36" t="s">
        <v>148</v>
      </c>
      <c r="C47" s="491">
        <f>'WS E Transportation'!I8</f>
        <v>0</v>
      </c>
      <c r="D47" s="36"/>
      <c r="E47" s="280"/>
    </row>
    <row r="48" spans="1:5" ht="20.100000000000001" customHeight="1" x14ac:dyDescent="0.3">
      <c r="A48" s="99" t="s">
        <v>149</v>
      </c>
      <c r="B48" s="36" t="s">
        <v>168</v>
      </c>
      <c r="C48" s="493"/>
      <c r="D48" s="36"/>
      <c r="E48" s="280"/>
    </row>
    <row r="49" spans="1:5" ht="20.100000000000001" customHeight="1" x14ac:dyDescent="0.3">
      <c r="A49" s="99" t="s">
        <v>150</v>
      </c>
      <c r="B49" s="36" t="s">
        <v>375</v>
      </c>
      <c r="C49" s="491">
        <f>C46+C47-C48</f>
        <v>0</v>
      </c>
      <c r="D49" s="494"/>
      <c r="E49" s="280"/>
    </row>
    <row r="50" spans="1:5" ht="20.100000000000001" customHeight="1" x14ac:dyDescent="0.3">
      <c r="A50" s="99" t="s">
        <v>151</v>
      </c>
      <c r="B50" s="460" t="s">
        <v>289</v>
      </c>
      <c r="C50" s="492">
        <f>'Allocation Statistics'!B10</f>
        <v>0.5</v>
      </c>
      <c r="D50" s="119" t="s">
        <v>72</v>
      </c>
      <c r="E50" s="495">
        <f>'Allocation Statistics'!C10</f>
        <v>0</v>
      </c>
    </row>
    <row r="51" spans="1:5" ht="20.100000000000001" customHeight="1" x14ac:dyDescent="0.3">
      <c r="A51" s="99" t="s">
        <v>152</v>
      </c>
      <c r="B51" s="460" t="s">
        <v>288</v>
      </c>
      <c r="C51" s="492">
        <f>'Allocation Statistics'!B11</f>
        <v>0.9</v>
      </c>
      <c r="D51" s="119" t="s">
        <v>72</v>
      </c>
      <c r="E51" s="495">
        <f>'Allocation Statistics'!C11</f>
        <v>0</v>
      </c>
    </row>
    <row r="52" spans="1:5" ht="20.100000000000001" customHeight="1" x14ac:dyDescent="0.3">
      <c r="A52" s="99" t="s">
        <v>153</v>
      </c>
      <c r="B52" s="460" t="s">
        <v>287</v>
      </c>
      <c r="C52" s="492">
        <f>'Allocation Statistics'!B12</f>
        <v>0.65</v>
      </c>
      <c r="D52" s="119" t="s">
        <v>72</v>
      </c>
      <c r="E52" s="495">
        <f>'Allocation Statistics'!C12</f>
        <v>0</v>
      </c>
    </row>
    <row r="53" spans="1:5" ht="20.100000000000001" customHeight="1" x14ac:dyDescent="0.3">
      <c r="A53" s="99" t="s">
        <v>154</v>
      </c>
      <c r="B53" s="460" t="s">
        <v>373</v>
      </c>
      <c r="C53" s="492">
        <f>'Allocation Statistics'!B13</f>
        <v>1</v>
      </c>
      <c r="D53" s="119" t="s">
        <v>72</v>
      </c>
      <c r="E53" s="495">
        <f>'Allocation Statistics'!C13</f>
        <v>0</v>
      </c>
    </row>
    <row r="54" spans="1:5" ht="20.100000000000001" customHeight="1" x14ac:dyDescent="0.3">
      <c r="A54" s="99" t="s">
        <v>155</v>
      </c>
      <c r="B54" s="460" t="s">
        <v>374</v>
      </c>
      <c r="C54" s="492">
        <f>'Allocation Statistics'!B14</f>
        <v>0.5</v>
      </c>
      <c r="D54" s="119" t="s">
        <v>72</v>
      </c>
      <c r="E54" s="495">
        <f>'Allocation Statistics'!C14</f>
        <v>0</v>
      </c>
    </row>
    <row r="55" spans="1:5" ht="18" customHeight="1" x14ac:dyDescent="0.3">
      <c r="B55" s="496" t="s">
        <v>158</v>
      </c>
      <c r="C55" s="497"/>
      <c r="D55" s="99"/>
      <c r="E55" s="498"/>
    </row>
    <row r="56" spans="1:5" ht="20.100000000000001" customHeight="1" x14ac:dyDescent="0.3">
      <c r="A56" s="99" t="s">
        <v>156</v>
      </c>
      <c r="B56" s="460" t="s">
        <v>376</v>
      </c>
      <c r="C56" s="491">
        <f>$C$49*C50*E50</f>
        <v>0</v>
      </c>
      <c r="D56" s="36"/>
      <c r="E56" s="280"/>
    </row>
    <row r="57" spans="1:5" ht="20.100000000000001" customHeight="1" x14ac:dyDescent="0.3">
      <c r="A57" s="99" t="s">
        <v>157</v>
      </c>
      <c r="B57" s="460" t="s">
        <v>377</v>
      </c>
      <c r="C57" s="491">
        <f>$C$49*C51*E51</f>
        <v>0</v>
      </c>
      <c r="D57" s="36"/>
      <c r="E57" s="280"/>
    </row>
    <row r="58" spans="1:5" ht="20.100000000000001" customHeight="1" x14ac:dyDescent="0.3">
      <c r="A58" s="99" t="s">
        <v>278</v>
      </c>
      <c r="B58" s="460" t="s">
        <v>381</v>
      </c>
      <c r="C58" s="491">
        <f>$C$49*C52*E52</f>
        <v>0</v>
      </c>
      <c r="D58" s="36"/>
      <c r="E58" s="280"/>
    </row>
    <row r="59" spans="1:5" ht="20.100000000000001" customHeight="1" x14ac:dyDescent="0.3">
      <c r="A59" s="99" t="s">
        <v>159</v>
      </c>
      <c r="B59" s="460" t="s">
        <v>378</v>
      </c>
      <c r="C59" s="499">
        <f t="shared" ref="C59" si="0">$C$49*C53*E53</f>
        <v>0</v>
      </c>
      <c r="D59" s="36"/>
      <c r="E59" s="280"/>
    </row>
    <row r="60" spans="1:5" ht="20.100000000000001" customHeight="1" x14ac:dyDescent="0.3">
      <c r="A60" s="99" t="s">
        <v>160</v>
      </c>
      <c r="B60" s="460" t="s">
        <v>379</v>
      </c>
      <c r="C60" s="499">
        <f t="shared" ref="C60" si="1">$C$49*C54*E54</f>
        <v>0</v>
      </c>
      <c r="D60" s="36"/>
      <c r="E60" s="280"/>
    </row>
    <row r="61" spans="1:5" ht="20.100000000000001" customHeight="1" thickBot="1" x14ac:dyDescent="0.35">
      <c r="A61" s="99" t="s">
        <v>161</v>
      </c>
      <c r="B61" s="36" t="s">
        <v>380</v>
      </c>
      <c r="C61" s="500">
        <f>SUM(C56:C60)</f>
        <v>0</v>
      </c>
      <c r="D61" s="494"/>
      <c r="E61" s="36"/>
    </row>
    <row r="62" spans="1:5" ht="20.100000000000001" customHeight="1" x14ac:dyDescent="0.3">
      <c r="A62" s="99" t="s">
        <v>162</v>
      </c>
      <c r="B62" s="36" t="s">
        <v>167</v>
      </c>
      <c r="C62" s="501"/>
      <c r="D62" s="502"/>
      <c r="E62" s="280"/>
    </row>
    <row r="63" spans="1:5" ht="20.100000000000001" customHeight="1" thickBot="1" x14ac:dyDescent="0.35">
      <c r="A63" s="99" t="s">
        <v>163</v>
      </c>
      <c r="B63" s="36" t="s">
        <v>387</v>
      </c>
      <c r="C63" s="503">
        <f>C62-(C61)</f>
        <v>0</v>
      </c>
      <c r="D63" s="504"/>
      <c r="E63" s="280"/>
    </row>
    <row r="64" spans="1:5" ht="20.100000000000001" customHeight="1" thickTop="1" x14ac:dyDescent="0.3">
      <c r="A64" s="99" t="s">
        <v>164</v>
      </c>
      <c r="B64" s="36" t="s">
        <v>382</v>
      </c>
      <c r="C64" s="505"/>
      <c r="D64" s="506">
        <f>C61*0.02</f>
        <v>0</v>
      </c>
      <c r="E64" s="280"/>
    </row>
    <row r="65" spans="1:5" ht="20.100000000000001" customHeight="1" x14ac:dyDescent="0.3">
      <c r="A65" s="99" t="s">
        <v>165</v>
      </c>
      <c r="B65" s="36" t="s">
        <v>290</v>
      </c>
      <c r="C65" s="505"/>
      <c r="D65" s="507"/>
      <c r="E65" s="280"/>
    </row>
    <row r="66" spans="1:5" ht="20.100000000000001" customHeight="1" thickBot="1" x14ac:dyDescent="0.35">
      <c r="A66" s="99" t="s">
        <v>166</v>
      </c>
      <c r="B66" s="36" t="s">
        <v>383</v>
      </c>
      <c r="C66" s="505"/>
      <c r="D66" s="508">
        <f>D64-D65</f>
        <v>0</v>
      </c>
      <c r="E66" s="280"/>
    </row>
    <row r="67" spans="1:5" ht="23.85" customHeight="1" x14ac:dyDescent="0.3">
      <c r="B67" s="36" t="s">
        <v>6</v>
      </c>
      <c r="C67" s="143">
        <f>Certification!C72</f>
        <v>0</v>
      </c>
      <c r="D67" s="143"/>
      <c r="E67" s="280"/>
    </row>
    <row r="68" spans="1:5" ht="20.100000000000001" customHeight="1" x14ac:dyDescent="0.3">
      <c r="B68" s="36" t="s">
        <v>7</v>
      </c>
      <c r="C68" s="144">
        <f>Certification!C73</f>
        <v>0</v>
      </c>
      <c r="D68" s="144"/>
      <c r="E68" s="280"/>
    </row>
    <row r="69" spans="1:5" ht="20.100000000000001" customHeight="1" x14ac:dyDescent="0.3">
      <c r="B69" s="36" t="s">
        <v>66</v>
      </c>
      <c r="C69" s="143" t="str">
        <f>Certification!C74</f>
        <v>Fiscal Year (FY) 2024-25</v>
      </c>
      <c r="D69" s="143"/>
      <c r="E69" s="280"/>
    </row>
    <row r="70" spans="1:5" ht="6.6" hidden="1" customHeight="1" x14ac:dyDescent="0.3"/>
  </sheetData>
  <sheetProtection algorithmName="SHA-512" hashValue="eUFUQG3otHXUyJCnCy0o8QY9ybJbbAI5/BbUypTbsMqUIAiGVZcFSaaZAj9slAbXdcFGDp5EQLlTB+L5fgT+ow==" saltValue="OyKWAj7KQIXEKp0uTPzQUg==" spinCount="100000" sheet="1" selectLockedCells="1"/>
  <protectedRanges>
    <protectedRange sqref="C36" name="Range1_1"/>
  </protectedRanges>
  <customSheetViews>
    <customSheetView guid="{B5C9438F-069E-4498-AEA6-C01E918C6F69}" showPageBreaks="1" printArea="1" hiddenColumns="1" view="pageBreakPreview">
      <selection activeCell="B40" sqref="B40:R40"/>
      <rowBreaks count="1" manualBreakCount="1">
        <brk id="39" max="17" man="1"/>
      </rowBreaks>
      <pageMargins left="0" right="0" top="0" bottom="0" header="0" footer="0"/>
      <printOptions horizontalCentered="1"/>
      <pageSetup scale="82" orientation="landscape" r:id="rId1"/>
      <headerFooter alignWithMargins="0">
        <oddFooter>&amp;L&amp;8DHCS 2437 (7/11)</oddFooter>
      </headerFooter>
    </customSheetView>
    <customSheetView guid="{28D847F1-2D20-4AB9-A0E0-FA308B0BA2E9}" showPageBreaks="1" printArea="1" hiddenColumns="1" view="pageBreakPreview" topLeftCell="A28">
      <selection activeCell="B40" sqref="B40:R40"/>
      <rowBreaks count="1" manualBreakCount="1">
        <brk id="39" max="17" man="1"/>
      </rowBreaks>
      <pageMargins left="0" right="0" top="0" bottom="0" header="0" footer="0"/>
      <printOptions horizontalCentered="1"/>
      <pageSetup scale="82" orientation="landscape" r:id="rId2"/>
      <headerFooter alignWithMargins="0">
        <oddFooter>&amp;L&amp;8DHCS 2437 (7/11)</oddFooter>
      </headerFooter>
    </customSheetView>
    <customSheetView guid="{CF10811B-6A69-41CB-8E67-7565C095F74D}" showPageBreaks="1" printArea="1" hiddenColumns="1" view="pageBreakPreview">
      <selection activeCell="E16" sqref="E16"/>
      <rowBreaks count="1" manualBreakCount="1">
        <brk id="39" max="17" man="1"/>
      </rowBreaks>
      <pageMargins left="0" right="0" top="0" bottom="0" header="0" footer="0"/>
      <printOptions horizontalCentered="1"/>
      <pageSetup scale="82" orientation="landscape" r:id="rId3"/>
      <headerFooter alignWithMargins="0">
        <oddFooter>&amp;L&amp;8DHCS 2437 (7/11)</oddFooter>
      </headerFooter>
    </customSheetView>
  </customSheetViews>
  <phoneticPr fontId="0" type="noConversion"/>
  <dataValidations xWindow="1402" yWindow="619" count="6">
    <dataValidation allowBlank="1" showInputMessage="1" showErrorMessage="1" prompt="Report the approved indirect cost rate from CDE.  Indirect cost rates may be found at the CDE website:  http://www.cde.ca.gov/fg/ac/ic." sqref="C36" xr:uid="{00000000-0002-0000-0200-000000000000}"/>
    <dataValidation allowBlank="1" showInputMessage="1" showErrorMessage="1" prompt="Press TAB to move input areas" sqref="A1" xr:uid="{DC344495-3A15-4014-81A7-8D4D70DA42C7}"/>
    <dataValidation allowBlank="1" showInputMessage="1" showErrorMessage="1" errorTitle="Cell Is Auto-Calculated" error="Do Not Enter Any Data Into This Cell." sqref="C7:C33" xr:uid="{00000000-0002-0000-0200-000003000000}"/>
    <dataValidation allowBlank="1" showInputMessage="1" showErrorMessage="1" prompt="Report your N P I's total interim payments for the year. This can be found on the Annual Reimbursement Report, located on the L E A B O P website, under the F Y 24-25 C R C S link." sqref="C62" xr:uid="{E8703A90-05FD-4FF5-9EA9-55BE7F0163A6}"/>
    <dataValidation allowBlank="1" showErrorMessage="1" prompt="Report any Medi-Cal reimbursement your LEA received for services provided to students who are Medi-Cal eligible and have third-party commercial insurance, also known as Other Health Coverage (OHC).  " sqref="C48" xr:uid="{955A1EFE-67D9-4274-AAA6-FF80267783FB}"/>
    <dataValidation allowBlank="1" showErrorMessage="1" prompt="Report your NPI's total withhold payments for the Fiscal Year. A report will be published by DHCS on the LEA BOP website that contains total withhold payments by NPI.  " sqref="D65" xr:uid="{B178FCF6-4CC6-41DF-8807-820D0B16B356}"/>
  </dataValidations>
  <printOptions horizontalCentered="1"/>
  <pageMargins left="0.25" right="0.25" top="0.27" bottom="0.17" header="0.27" footer="0.2"/>
  <pageSetup scale="80" orientation="portrait" r:id="rId4"/>
  <headerFooter alignWithMargins="0">
    <oddFooter>&amp;L&amp;"Arial,Regular"&amp;12DHCS 6299 (11/2021)&amp;R&amp;"Arial,Regular"&amp;12Page &amp;P</oddFooter>
  </headerFooter>
  <rowBreaks count="1" manualBreakCount="1">
    <brk id="34" max="4" man="1"/>
  </rowBreaks>
  <ignoredErrors>
    <ignoredError sqref="A8:A12 A15:A3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139"/>
  <sheetViews>
    <sheetView showGridLines="0" zoomScaleNormal="100" zoomScaleSheetLayoutView="77" zoomScalePageLayoutView="75" workbookViewId="0"/>
  </sheetViews>
  <sheetFormatPr defaultColWidth="0" defaultRowHeight="17.25" zeroHeight="1" x14ac:dyDescent="0.3"/>
  <cols>
    <col min="1" max="1" width="52.33203125" style="148" customWidth="1"/>
    <col min="2" max="2" width="13.33203125" style="147" customWidth="1"/>
    <col min="3" max="3" width="17.83203125" style="147" customWidth="1"/>
    <col min="4" max="4" width="19.1640625" style="147" customWidth="1"/>
    <col min="5" max="5" width="19" style="147" customWidth="1"/>
    <col min="6" max="6" width="21.83203125" style="148" customWidth="1"/>
    <col min="7" max="7" width="19.1640625" style="148" customWidth="1"/>
    <col min="8" max="8" width="22" style="148" customWidth="1"/>
    <col min="9" max="9" width="24.1640625" style="148" customWidth="1"/>
    <col min="10" max="11" width="0" style="22" hidden="1" customWidth="1"/>
    <col min="12" max="16384" width="13.1640625" style="22" hidden="1"/>
  </cols>
  <sheetData>
    <row r="1" spans="1:9" x14ac:dyDescent="0.3">
      <c r="A1" s="217" t="s">
        <v>388</v>
      </c>
      <c r="B1" s="218"/>
      <c r="C1" s="218"/>
      <c r="D1" s="218"/>
      <c r="E1" s="218"/>
    </row>
    <row r="2" spans="1:9" x14ac:dyDescent="0.3">
      <c r="A2" s="36" t="s">
        <v>0</v>
      </c>
      <c r="B2" s="36"/>
      <c r="C2" s="36"/>
      <c r="D2" s="36"/>
      <c r="E2" s="36"/>
      <c r="H2" s="36"/>
      <c r="I2" s="36"/>
    </row>
    <row r="3" spans="1:9" x14ac:dyDescent="0.3">
      <c r="A3" s="36" t="s">
        <v>1</v>
      </c>
      <c r="B3" s="36"/>
      <c r="C3" s="36"/>
      <c r="D3" s="36"/>
      <c r="E3" s="36"/>
      <c r="H3" s="36"/>
      <c r="I3" s="36"/>
    </row>
    <row r="4" spans="1:9" x14ac:dyDescent="0.3">
      <c r="A4" s="36" t="s">
        <v>69</v>
      </c>
      <c r="B4" s="36"/>
      <c r="C4" s="36"/>
      <c r="D4" s="36"/>
      <c r="E4" s="36"/>
      <c r="F4" s="36"/>
      <c r="G4" s="36"/>
      <c r="H4" s="36"/>
      <c r="I4" s="36"/>
    </row>
    <row r="5" spans="1:9" s="24" customFormat="1" ht="25.5" customHeight="1" thickBot="1" x14ac:dyDescent="0.35">
      <c r="A5" s="149" t="s">
        <v>169</v>
      </c>
      <c r="B5" s="150"/>
      <c r="C5" s="150"/>
      <c r="D5" s="151"/>
      <c r="E5" s="150"/>
      <c r="F5" s="150"/>
      <c r="G5" s="150"/>
      <c r="H5" s="150"/>
      <c r="I5" s="150"/>
    </row>
    <row r="6" spans="1:9" ht="30" customHeight="1" thickBot="1" x14ac:dyDescent="0.35">
      <c r="A6" s="152" t="s">
        <v>283</v>
      </c>
      <c r="B6" s="153"/>
      <c r="C6" s="153"/>
      <c r="D6" s="153"/>
      <c r="E6" s="153"/>
      <c r="F6" s="153"/>
      <c r="G6" s="153"/>
      <c r="H6" s="154"/>
      <c r="I6" s="154"/>
    </row>
    <row r="7" spans="1:9" s="25" customFormat="1" ht="81.95" customHeight="1" thickBot="1" x14ac:dyDescent="0.35">
      <c r="A7" s="155" t="s">
        <v>80</v>
      </c>
      <c r="B7" s="156" t="s">
        <v>170</v>
      </c>
      <c r="C7" s="156" t="s">
        <v>313</v>
      </c>
      <c r="D7" s="157" t="s">
        <v>171</v>
      </c>
      <c r="E7" s="157" t="s">
        <v>172</v>
      </c>
      <c r="F7" s="157" t="s">
        <v>173</v>
      </c>
      <c r="G7" s="157" t="s">
        <v>174</v>
      </c>
      <c r="H7" s="158" t="s">
        <v>175</v>
      </c>
      <c r="I7" s="159" t="s">
        <v>176</v>
      </c>
    </row>
    <row r="8" spans="1:9" s="25" customFormat="1" ht="21" customHeight="1" x14ac:dyDescent="0.3">
      <c r="A8" s="160" t="s">
        <v>82</v>
      </c>
      <c r="B8" s="161">
        <v>1</v>
      </c>
      <c r="C8" s="162"/>
      <c r="D8" s="163"/>
      <c r="E8" s="164"/>
      <c r="F8" s="165">
        <f>SUM(D8+E8)</f>
        <v>0</v>
      </c>
      <c r="G8" s="166"/>
      <c r="H8" s="167"/>
      <c r="I8" s="165">
        <f>IF(F8-G8&lt;0,0, (F8-G8))</f>
        <v>0</v>
      </c>
    </row>
    <row r="9" spans="1:9" s="25" customFormat="1" ht="21" customHeight="1" x14ac:dyDescent="0.3">
      <c r="A9" s="160" t="s">
        <v>83</v>
      </c>
      <c r="B9" s="161">
        <v>2</v>
      </c>
      <c r="C9" s="162"/>
      <c r="D9" s="168"/>
      <c r="E9" s="169"/>
      <c r="F9" s="170">
        <f>SUM(D9+E9)</f>
        <v>0</v>
      </c>
      <c r="G9" s="169"/>
      <c r="H9" s="171"/>
      <c r="I9" s="165">
        <f t="shared" ref="I9:I30" si="0">IF(F9-G9&lt;0,0, (F9-G9))</f>
        <v>0</v>
      </c>
    </row>
    <row r="10" spans="1:9" s="25" customFormat="1" ht="21" customHeight="1" x14ac:dyDescent="0.3">
      <c r="A10" s="160" t="s">
        <v>197</v>
      </c>
      <c r="B10" s="161">
        <v>3</v>
      </c>
      <c r="C10" s="162"/>
      <c r="D10" s="168"/>
      <c r="E10" s="169"/>
      <c r="F10" s="170">
        <f t="shared" ref="F10:F30" si="1">SUM(D10+E10)</f>
        <v>0</v>
      </c>
      <c r="G10" s="169"/>
      <c r="H10" s="171"/>
      <c r="I10" s="165">
        <f t="shared" si="0"/>
        <v>0</v>
      </c>
    </row>
    <row r="11" spans="1:9" s="25" customFormat="1" ht="21" customHeight="1" x14ac:dyDescent="0.3">
      <c r="A11" s="160" t="s">
        <v>177</v>
      </c>
      <c r="B11" s="161">
        <v>4</v>
      </c>
      <c r="C11" s="162"/>
      <c r="D11" s="168"/>
      <c r="E11" s="169"/>
      <c r="F11" s="170">
        <f t="shared" si="1"/>
        <v>0</v>
      </c>
      <c r="G11" s="169"/>
      <c r="H11" s="171"/>
      <c r="I11" s="165">
        <f t="shared" si="0"/>
        <v>0</v>
      </c>
    </row>
    <row r="12" spans="1:9" s="25" customFormat="1" ht="21" customHeight="1" x14ac:dyDescent="0.3">
      <c r="A12" s="160" t="s">
        <v>87</v>
      </c>
      <c r="B12" s="161">
        <v>5</v>
      </c>
      <c r="C12" s="162"/>
      <c r="D12" s="168"/>
      <c r="E12" s="169"/>
      <c r="F12" s="170">
        <f t="shared" si="1"/>
        <v>0</v>
      </c>
      <c r="G12" s="169"/>
      <c r="H12" s="171"/>
      <c r="I12" s="165">
        <f t="shared" si="0"/>
        <v>0</v>
      </c>
    </row>
    <row r="13" spans="1:9" s="25" customFormat="1" ht="21" customHeight="1" x14ac:dyDescent="0.3">
      <c r="A13" s="160" t="s">
        <v>89</v>
      </c>
      <c r="B13" s="161">
        <v>6</v>
      </c>
      <c r="C13" s="162"/>
      <c r="D13" s="168"/>
      <c r="E13" s="169"/>
      <c r="F13" s="170">
        <f t="shared" si="1"/>
        <v>0</v>
      </c>
      <c r="G13" s="169"/>
      <c r="H13" s="171"/>
      <c r="I13" s="165">
        <f t="shared" si="0"/>
        <v>0</v>
      </c>
    </row>
    <row r="14" spans="1:9" s="25" customFormat="1" ht="21" customHeight="1" x14ac:dyDescent="0.3">
      <c r="A14" s="172" t="s">
        <v>91</v>
      </c>
      <c r="B14" s="161">
        <v>7</v>
      </c>
      <c r="C14" s="162"/>
      <c r="D14" s="168"/>
      <c r="E14" s="169"/>
      <c r="F14" s="170">
        <f t="shared" si="1"/>
        <v>0</v>
      </c>
      <c r="G14" s="169"/>
      <c r="H14" s="171"/>
      <c r="I14" s="165">
        <f t="shared" si="0"/>
        <v>0</v>
      </c>
    </row>
    <row r="15" spans="1:9" s="25" customFormat="1" ht="21" customHeight="1" x14ac:dyDescent="0.3">
      <c r="A15" s="160" t="s">
        <v>93</v>
      </c>
      <c r="B15" s="161">
        <v>8</v>
      </c>
      <c r="C15" s="162"/>
      <c r="D15" s="168"/>
      <c r="E15" s="169"/>
      <c r="F15" s="170">
        <f t="shared" si="1"/>
        <v>0</v>
      </c>
      <c r="G15" s="169"/>
      <c r="H15" s="171"/>
      <c r="I15" s="165">
        <f t="shared" si="0"/>
        <v>0</v>
      </c>
    </row>
    <row r="16" spans="1:9" s="25" customFormat="1" ht="21" customHeight="1" x14ac:dyDescent="0.3">
      <c r="A16" s="160" t="s">
        <v>95</v>
      </c>
      <c r="B16" s="161">
        <v>9</v>
      </c>
      <c r="C16" s="162"/>
      <c r="D16" s="168"/>
      <c r="E16" s="169"/>
      <c r="F16" s="170">
        <f t="shared" si="1"/>
        <v>0</v>
      </c>
      <c r="G16" s="169"/>
      <c r="H16" s="171"/>
      <c r="I16" s="165">
        <f t="shared" si="0"/>
        <v>0</v>
      </c>
    </row>
    <row r="17" spans="1:9" s="25" customFormat="1" ht="21" customHeight="1" x14ac:dyDescent="0.3">
      <c r="A17" s="160" t="s">
        <v>97</v>
      </c>
      <c r="B17" s="161">
        <v>10</v>
      </c>
      <c r="C17" s="162"/>
      <c r="D17" s="168"/>
      <c r="E17" s="169"/>
      <c r="F17" s="170">
        <f t="shared" si="1"/>
        <v>0</v>
      </c>
      <c r="G17" s="169"/>
      <c r="H17" s="171"/>
      <c r="I17" s="165">
        <f t="shared" si="0"/>
        <v>0</v>
      </c>
    </row>
    <row r="18" spans="1:9" s="25" customFormat="1" ht="21" customHeight="1" x14ac:dyDescent="0.3">
      <c r="A18" s="160" t="s">
        <v>99</v>
      </c>
      <c r="B18" s="161">
        <v>11</v>
      </c>
      <c r="C18" s="162"/>
      <c r="D18" s="168"/>
      <c r="E18" s="169"/>
      <c r="F18" s="170">
        <f t="shared" si="1"/>
        <v>0</v>
      </c>
      <c r="G18" s="169"/>
      <c r="H18" s="171"/>
      <c r="I18" s="165">
        <f t="shared" si="0"/>
        <v>0</v>
      </c>
    </row>
    <row r="19" spans="1:9" s="25" customFormat="1" ht="21" customHeight="1" x14ac:dyDescent="0.3">
      <c r="A19" s="160" t="s">
        <v>101</v>
      </c>
      <c r="B19" s="161">
        <v>12</v>
      </c>
      <c r="C19" s="162"/>
      <c r="D19" s="168"/>
      <c r="E19" s="169"/>
      <c r="F19" s="170">
        <f t="shared" si="1"/>
        <v>0</v>
      </c>
      <c r="G19" s="169"/>
      <c r="H19" s="171"/>
      <c r="I19" s="165">
        <f t="shared" si="0"/>
        <v>0</v>
      </c>
    </row>
    <row r="20" spans="1:9" s="25" customFormat="1" ht="21" customHeight="1" x14ac:dyDescent="0.3">
      <c r="A20" s="160" t="s">
        <v>103</v>
      </c>
      <c r="B20" s="161">
        <v>13</v>
      </c>
      <c r="C20" s="162"/>
      <c r="D20" s="168"/>
      <c r="E20" s="169"/>
      <c r="F20" s="170">
        <f t="shared" si="1"/>
        <v>0</v>
      </c>
      <c r="G20" s="169"/>
      <c r="H20" s="171"/>
      <c r="I20" s="165">
        <f t="shared" si="0"/>
        <v>0</v>
      </c>
    </row>
    <row r="21" spans="1:9" s="25" customFormat="1" ht="21" customHeight="1" x14ac:dyDescent="0.3">
      <c r="A21" s="160" t="s">
        <v>105</v>
      </c>
      <c r="B21" s="161">
        <v>14</v>
      </c>
      <c r="C21" s="162"/>
      <c r="D21" s="168"/>
      <c r="E21" s="169"/>
      <c r="F21" s="170">
        <f t="shared" si="1"/>
        <v>0</v>
      </c>
      <c r="G21" s="169"/>
      <c r="H21" s="171"/>
      <c r="I21" s="165">
        <f t="shared" si="0"/>
        <v>0</v>
      </c>
    </row>
    <row r="22" spans="1:9" s="25" customFormat="1" ht="21" customHeight="1" x14ac:dyDescent="0.3">
      <c r="A22" s="160" t="s">
        <v>178</v>
      </c>
      <c r="B22" s="161">
        <v>15</v>
      </c>
      <c r="C22" s="162"/>
      <c r="D22" s="168"/>
      <c r="E22" s="169"/>
      <c r="F22" s="170">
        <f t="shared" si="1"/>
        <v>0</v>
      </c>
      <c r="G22" s="169"/>
      <c r="H22" s="171"/>
      <c r="I22" s="165">
        <f t="shared" si="0"/>
        <v>0</v>
      </c>
    </row>
    <row r="23" spans="1:9" s="25" customFormat="1" ht="21" customHeight="1" x14ac:dyDescent="0.3">
      <c r="A23" s="160" t="s">
        <v>109</v>
      </c>
      <c r="B23" s="161">
        <v>16</v>
      </c>
      <c r="C23" s="162"/>
      <c r="D23" s="168"/>
      <c r="E23" s="169"/>
      <c r="F23" s="170">
        <f t="shared" si="1"/>
        <v>0</v>
      </c>
      <c r="G23" s="169"/>
      <c r="H23" s="171"/>
      <c r="I23" s="165">
        <f t="shared" si="0"/>
        <v>0</v>
      </c>
    </row>
    <row r="24" spans="1:9" s="25" customFormat="1" ht="21" customHeight="1" x14ac:dyDescent="0.3">
      <c r="A24" s="160" t="s">
        <v>111</v>
      </c>
      <c r="B24" s="161">
        <v>17</v>
      </c>
      <c r="C24" s="162"/>
      <c r="D24" s="168"/>
      <c r="E24" s="169"/>
      <c r="F24" s="170">
        <f t="shared" si="1"/>
        <v>0</v>
      </c>
      <c r="G24" s="169"/>
      <c r="H24" s="171"/>
      <c r="I24" s="165">
        <f t="shared" si="0"/>
        <v>0</v>
      </c>
    </row>
    <row r="25" spans="1:9" s="25" customFormat="1" ht="21" customHeight="1" x14ac:dyDescent="0.3">
      <c r="A25" s="160" t="s">
        <v>113</v>
      </c>
      <c r="B25" s="161">
        <v>18</v>
      </c>
      <c r="C25" s="162"/>
      <c r="D25" s="168"/>
      <c r="E25" s="169"/>
      <c r="F25" s="170">
        <f t="shared" si="1"/>
        <v>0</v>
      </c>
      <c r="G25" s="169"/>
      <c r="H25" s="171"/>
      <c r="I25" s="165">
        <f t="shared" si="0"/>
        <v>0</v>
      </c>
    </row>
    <row r="26" spans="1:9" s="25" customFormat="1" ht="21" customHeight="1" x14ac:dyDescent="0.3">
      <c r="A26" s="160" t="s">
        <v>115</v>
      </c>
      <c r="B26" s="161">
        <v>19</v>
      </c>
      <c r="C26" s="162"/>
      <c r="D26" s="168"/>
      <c r="E26" s="169"/>
      <c r="F26" s="170">
        <f t="shared" si="1"/>
        <v>0</v>
      </c>
      <c r="G26" s="169"/>
      <c r="H26" s="171"/>
      <c r="I26" s="165">
        <f t="shared" si="0"/>
        <v>0</v>
      </c>
    </row>
    <row r="27" spans="1:9" s="25" customFormat="1" ht="21" customHeight="1" x14ac:dyDescent="0.3">
      <c r="A27" s="160" t="s">
        <v>117</v>
      </c>
      <c r="B27" s="161">
        <v>20</v>
      </c>
      <c r="C27" s="162"/>
      <c r="D27" s="168"/>
      <c r="E27" s="169"/>
      <c r="F27" s="170">
        <f t="shared" si="1"/>
        <v>0</v>
      </c>
      <c r="G27" s="169"/>
      <c r="H27" s="171"/>
      <c r="I27" s="165">
        <f t="shared" si="0"/>
        <v>0</v>
      </c>
    </row>
    <row r="28" spans="1:9" s="25" customFormat="1" ht="21" customHeight="1" x14ac:dyDescent="0.3">
      <c r="A28" s="160" t="s">
        <v>119</v>
      </c>
      <c r="B28" s="161">
        <v>21</v>
      </c>
      <c r="C28" s="162"/>
      <c r="D28" s="168"/>
      <c r="E28" s="169"/>
      <c r="F28" s="170">
        <f t="shared" si="1"/>
        <v>0</v>
      </c>
      <c r="G28" s="169"/>
      <c r="H28" s="171"/>
      <c r="I28" s="165">
        <f t="shared" si="0"/>
        <v>0</v>
      </c>
    </row>
    <row r="29" spans="1:9" s="25" customFormat="1" ht="21" customHeight="1" x14ac:dyDescent="0.3">
      <c r="A29" s="160" t="s">
        <v>121</v>
      </c>
      <c r="B29" s="161">
        <v>22</v>
      </c>
      <c r="C29" s="162"/>
      <c r="D29" s="168"/>
      <c r="E29" s="169"/>
      <c r="F29" s="170">
        <f t="shared" si="1"/>
        <v>0</v>
      </c>
      <c r="G29" s="169"/>
      <c r="H29" s="171"/>
      <c r="I29" s="165">
        <f t="shared" si="0"/>
        <v>0</v>
      </c>
    </row>
    <row r="30" spans="1:9" s="25" customFormat="1" ht="21" customHeight="1" thickBot="1" x14ac:dyDescent="0.35">
      <c r="A30" s="173" t="s">
        <v>123</v>
      </c>
      <c r="B30" s="174">
        <v>23</v>
      </c>
      <c r="C30" s="162"/>
      <c r="D30" s="175"/>
      <c r="E30" s="176"/>
      <c r="F30" s="177">
        <f t="shared" si="1"/>
        <v>0</v>
      </c>
      <c r="G30" s="176"/>
      <c r="H30" s="178"/>
      <c r="I30" s="165">
        <f t="shared" si="0"/>
        <v>0</v>
      </c>
    </row>
    <row r="31" spans="1:9" s="25" customFormat="1" ht="21" customHeight="1" thickBot="1" x14ac:dyDescent="0.35">
      <c r="A31" s="179" t="s">
        <v>179</v>
      </c>
      <c r="B31" s="180"/>
      <c r="C31" s="181"/>
      <c r="D31" s="182">
        <f>SUM(D8:D30)</f>
        <v>0</v>
      </c>
      <c r="E31" s="183">
        <f>SUM(E8:E30)</f>
        <v>0</v>
      </c>
      <c r="F31" s="183">
        <f>SUM(F8:F30)</f>
        <v>0</v>
      </c>
      <c r="G31" s="183">
        <f>SUM(G8:G30)</f>
        <v>0</v>
      </c>
      <c r="H31" s="184"/>
      <c r="I31" s="183">
        <f>SUM(I8:I30)</f>
        <v>0</v>
      </c>
    </row>
    <row r="32" spans="1:9" ht="30.95" customHeight="1" thickBot="1" x14ac:dyDescent="0.35">
      <c r="A32" s="152" t="s">
        <v>284</v>
      </c>
      <c r="B32" s="153"/>
      <c r="C32" s="153"/>
      <c r="D32" s="153"/>
      <c r="E32" s="153"/>
      <c r="F32" s="153"/>
      <c r="G32" s="154"/>
      <c r="H32" s="154"/>
      <c r="I32" s="185"/>
    </row>
    <row r="33" spans="1:9" s="25" customFormat="1" ht="79.5" customHeight="1" thickBot="1" x14ac:dyDescent="0.35">
      <c r="A33" s="186" t="s">
        <v>180</v>
      </c>
      <c r="B33" s="156" t="s">
        <v>170</v>
      </c>
      <c r="C33" s="187" t="s">
        <v>181</v>
      </c>
      <c r="D33" s="158" t="s">
        <v>182</v>
      </c>
      <c r="E33" s="158" t="s">
        <v>183</v>
      </c>
      <c r="F33" s="158" t="s">
        <v>184</v>
      </c>
      <c r="G33" s="157" t="s">
        <v>174</v>
      </c>
      <c r="H33" s="157" t="s">
        <v>175</v>
      </c>
      <c r="I33" s="159" t="s">
        <v>185</v>
      </c>
    </row>
    <row r="34" spans="1:9" s="25" customFormat="1" ht="21" customHeight="1" x14ac:dyDescent="0.3">
      <c r="A34" s="160" t="s">
        <v>82</v>
      </c>
      <c r="B34" s="188">
        <v>1</v>
      </c>
      <c r="C34" s="189"/>
      <c r="D34" s="163"/>
      <c r="E34" s="164"/>
      <c r="F34" s="165">
        <f t="shared" ref="F34:F56" si="2">SUM(D34+E34)</f>
        <v>0</v>
      </c>
      <c r="G34" s="166"/>
      <c r="H34" s="171"/>
      <c r="I34" s="165">
        <f>IF(F34-G34&lt;0,0, (F34-G34))</f>
        <v>0</v>
      </c>
    </row>
    <row r="35" spans="1:9" s="25" customFormat="1" ht="21" customHeight="1" x14ac:dyDescent="0.3">
      <c r="A35" s="160" t="s">
        <v>83</v>
      </c>
      <c r="B35" s="188">
        <v>2</v>
      </c>
      <c r="C35" s="189"/>
      <c r="D35" s="168"/>
      <c r="E35" s="169"/>
      <c r="F35" s="190">
        <f t="shared" si="2"/>
        <v>0</v>
      </c>
      <c r="G35" s="169"/>
      <c r="H35" s="171"/>
      <c r="I35" s="165">
        <f t="shared" ref="I35:I56" si="3">IF(F35-G35&lt;0,0, (F35-G35))</f>
        <v>0</v>
      </c>
    </row>
    <row r="36" spans="1:9" s="25" customFormat="1" ht="21" customHeight="1" x14ac:dyDescent="0.3">
      <c r="A36" s="160" t="s">
        <v>197</v>
      </c>
      <c r="B36" s="188">
        <v>3</v>
      </c>
      <c r="C36" s="189"/>
      <c r="D36" s="168"/>
      <c r="E36" s="169"/>
      <c r="F36" s="190">
        <f t="shared" si="2"/>
        <v>0</v>
      </c>
      <c r="G36" s="169"/>
      <c r="H36" s="171"/>
      <c r="I36" s="165">
        <f t="shared" si="3"/>
        <v>0</v>
      </c>
    </row>
    <row r="37" spans="1:9" s="25" customFormat="1" ht="21" customHeight="1" x14ac:dyDescent="0.3">
      <c r="A37" s="160" t="s">
        <v>177</v>
      </c>
      <c r="B37" s="188">
        <v>4</v>
      </c>
      <c r="C37" s="189"/>
      <c r="D37" s="168"/>
      <c r="E37" s="169"/>
      <c r="F37" s="190">
        <f t="shared" si="2"/>
        <v>0</v>
      </c>
      <c r="G37" s="169"/>
      <c r="H37" s="171"/>
      <c r="I37" s="165">
        <f t="shared" si="3"/>
        <v>0</v>
      </c>
    </row>
    <row r="38" spans="1:9" s="25" customFormat="1" ht="21" customHeight="1" x14ac:dyDescent="0.3">
      <c r="A38" s="160" t="s">
        <v>87</v>
      </c>
      <c r="B38" s="188">
        <v>5</v>
      </c>
      <c r="C38" s="189"/>
      <c r="D38" s="168"/>
      <c r="E38" s="169"/>
      <c r="F38" s="190">
        <f t="shared" si="2"/>
        <v>0</v>
      </c>
      <c r="G38" s="169"/>
      <c r="H38" s="171"/>
      <c r="I38" s="165">
        <f t="shared" si="3"/>
        <v>0</v>
      </c>
    </row>
    <row r="39" spans="1:9" s="25" customFormat="1" ht="21" customHeight="1" x14ac:dyDescent="0.3">
      <c r="A39" s="160" t="s">
        <v>89</v>
      </c>
      <c r="B39" s="188">
        <v>6</v>
      </c>
      <c r="C39" s="189"/>
      <c r="D39" s="168"/>
      <c r="E39" s="169"/>
      <c r="F39" s="190">
        <f t="shared" si="2"/>
        <v>0</v>
      </c>
      <c r="G39" s="169"/>
      <c r="H39" s="171"/>
      <c r="I39" s="165">
        <f t="shared" si="3"/>
        <v>0</v>
      </c>
    </row>
    <row r="40" spans="1:9" s="25" customFormat="1" ht="21" customHeight="1" x14ac:dyDescent="0.3">
      <c r="A40" s="160" t="s">
        <v>91</v>
      </c>
      <c r="B40" s="188">
        <v>7</v>
      </c>
      <c r="C40" s="189"/>
      <c r="D40" s="168"/>
      <c r="E40" s="169"/>
      <c r="F40" s="190">
        <f t="shared" si="2"/>
        <v>0</v>
      </c>
      <c r="G40" s="169"/>
      <c r="H40" s="171"/>
      <c r="I40" s="165">
        <f t="shared" si="3"/>
        <v>0</v>
      </c>
    </row>
    <row r="41" spans="1:9" s="25" customFormat="1" ht="21" customHeight="1" x14ac:dyDescent="0.3">
      <c r="A41" s="160" t="s">
        <v>93</v>
      </c>
      <c r="B41" s="188">
        <v>8</v>
      </c>
      <c r="C41" s="189"/>
      <c r="D41" s="168"/>
      <c r="E41" s="169"/>
      <c r="F41" s="190">
        <f t="shared" si="2"/>
        <v>0</v>
      </c>
      <c r="G41" s="169"/>
      <c r="H41" s="171"/>
      <c r="I41" s="165">
        <f t="shared" si="3"/>
        <v>0</v>
      </c>
    </row>
    <row r="42" spans="1:9" s="25" customFormat="1" ht="21" customHeight="1" x14ac:dyDescent="0.3">
      <c r="A42" s="160" t="s">
        <v>95</v>
      </c>
      <c r="B42" s="188">
        <v>9</v>
      </c>
      <c r="C42" s="189"/>
      <c r="D42" s="168"/>
      <c r="E42" s="169"/>
      <c r="F42" s="190">
        <f t="shared" si="2"/>
        <v>0</v>
      </c>
      <c r="G42" s="169"/>
      <c r="H42" s="171"/>
      <c r="I42" s="165">
        <f t="shared" si="3"/>
        <v>0</v>
      </c>
    </row>
    <row r="43" spans="1:9" s="25" customFormat="1" ht="21" customHeight="1" x14ac:dyDescent="0.3">
      <c r="A43" s="160" t="s">
        <v>97</v>
      </c>
      <c r="B43" s="188">
        <v>10</v>
      </c>
      <c r="C43" s="189"/>
      <c r="D43" s="168"/>
      <c r="E43" s="169"/>
      <c r="F43" s="190">
        <f t="shared" si="2"/>
        <v>0</v>
      </c>
      <c r="G43" s="169"/>
      <c r="H43" s="171"/>
      <c r="I43" s="165">
        <f t="shared" si="3"/>
        <v>0</v>
      </c>
    </row>
    <row r="44" spans="1:9" s="25" customFormat="1" ht="21" customHeight="1" x14ac:dyDescent="0.3">
      <c r="A44" s="160" t="s">
        <v>99</v>
      </c>
      <c r="B44" s="188">
        <v>11</v>
      </c>
      <c r="C44" s="189"/>
      <c r="D44" s="168"/>
      <c r="E44" s="169"/>
      <c r="F44" s="190">
        <f t="shared" si="2"/>
        <v>0</v>
      </c>
      <c r="G44" s="169"/>
      <c r="H44" s="171"/>
      <c r="I44" s="165">
        <f t="shared" si="3"/>
        <v>0</v>
      </c>
    </row>
    <row r="45" spans="1:9" s="25" customFormat="1" ht="21" customHeight="1" x14ac:dyDescent="0.3">
      <c r="A45" s="160" t="s">
        <v>101</v>
      </c>
      <c r="B45" s="188">
        <v>12</v>
      </c>
      <c r="C45" s="189"/>
      <c r="D45" s="168"/>
      <c r="E45" s="169"/>
      <c r="F45" s="190">
        <f t="shared" si="2"/>
        <v>0</v>
      </c>
      <c r="G45" s="169"/>
      <c r="H45" s="171"/>
      <c r="I45" s="165">
        <f t="shared" si="3"/>
        <v>0</v>
      </c>
    </row>
    <row r="46" spans="1:9" s="25" customFormat="1" ht="21" customHeight="1" x14ac:dyDescent="0.3">
      <c r="A46" s="160" t="s">
        <v>103</v>
      </c>
      <c r="B46" s="188">
        <v>13</v>
      </c>
      <c r="C46" s="189"/>
      <c r="D46" s="168"/>
      <c r="E46" s="169"/>
      <c r="F46" s="190">
        <f t="shared" si="2"/>
        <v>0</v>
      </c>
      <c r="G46" s="169"/>
      <c r="H46" s="171"/>
      <c r="I46" s="165">
        <f t="shared" si="3"/>
        <v>0</v>
      </c>
    </row>
    <row r="47" spans="1:9" s="25" customFormat="1" ht="21" customHeight="1" x14ac:dyDescent="0.3">
      <c r="A47" s="160" t="s">
        <v>105</v>
      </c>
      <c r="B47" s="188">
        <v>14</v>
      </c>
      <c r="C47" s="189"/>
      <c r="D47" s="168"/>
      <c r="E47" s="169"/>
      <c r="F47" s="190">
        <f t="shared" si="2"/>
        <v>0</v>
      </c>
      <c r="G47" s="169"/>
      <c r="H47" s="171"/>
      <c r="I47" s="165">
        <f t="shared" si="3"/>
        <v>0</v>
      </c>
    </row>
    <row r="48" spans="1:9" s="25" customFormat="1" ht="21" customHeight="1" x14ac:dyDescent="0.3">
      <c r="A48" s="160" t="s">
        <v>178</v>
      </c>
      <c r="B48" s="188">
        <v>15</v>
      </c>
      <c r="C48" s="189"/>
      <c r="D48" s="168"/>
      <c r="E48" s="169"/>
      <c r="F48" s="190">
        <f t="shared" si="2"/>
        <v>0</v>
      </c>
      <c r="G48" s="169"/>
      <c r="H48" s="171"/>
      <c r="I48" s="165">
        <f t="shared" si="3"/>
        <v>0</v>
      </c>
    </row>
    <row r="49" spans="1:9" s="25" customFormat="1" ht="21" customHeight="1" x14ac:dyDescent="0.3">
      <c r="A49" s="160" t="s">
        <v>109</v>
      </c>
      <c r="B49" s="188">
        <v>16</v>
      </c>
      <c r="C49" s="189"/>
      <c r="D49" s="168"/>
      <c r="E49" s="169"/>
      <c r="F49" s="190">
        <f t="shared" si="2"/>
        <v>0</v>
      </c>
      <c r="G49" s="169"/>
      <c r="H49" s="171"/>
      <c r="I49" s="165">
        <f t="shared" si="3"/>
        <v>0</v>
      </c>
    </row>
    <row r="50" spans="1:9" s="25" customFormat="1" ht="21" customHeight="1" x14ac:dyDescent="0.3">
      <c r="A50" s="160" t="s">
        <v>111</v>
      </c>
      <c r="B50" s="188">
        <v>17</v>
      </c>
      <c r="C50" s="189"/>
      <c r="D50" s="168"/>
      <c r="E50" s="169"/>
      <c r="F50" s="190">
        <f t="shared" si="2"/>
        <v>0</v>
      </c>
      <c r="G50" s="169"/>
      <c r="H50" s="171"/>
      <c r="I50" s="165">
        <f t="shared" si="3"/>
        <v>0</v>
      </c>
    </row>
    <row r="51" spans="1:9" s="25" customFormat="1" ht="21" customHeight="1" x14ac:dyDescent="0.3">
      <c r="A51" s="160" t="s">
        <v>113</v>
      </c>
      <c r="B51" s="188">
        <v>18</v>
      </c>
      <c r="C51" s="189"/>
      <c r="D51" s="168"/>
      <c r="E51" s="169"/>
      <c r="F51" s="190">
        <f t="shared" si="2"/>
        <v>0</v>
      </c>
      <c r="G51" s="169"/>
      <c r="H51" s="171"/>
      <c r="I51" s="165">
        <f t="shared" si="3"/>
        <v>0</v>
      </c>
    </row>
    <row r="52" spans="1:9" s="25" customFormat="1" ht="21" customHeight="1" x14ac:dyDescent="0.3">
      <c r="A52" s="160" t="s">
        <v>115</v>
      </c>
      <c r="B52" s="188">
        <v>19</v>
      </c>
      <c r="C52" s="189"/>
      <c r="D52" s="168"/>
      <c r="E52" s="169"/>
      <c r="F52" s="190">
        <f t="shared" si="2"/>
        <v>0</v>
      </c>
      <c r="G52" s="169"/>
      <c r="H52" s="171"/>
      <c r="I52" s="165">
        <f t="shared" si="3"/>
        <v>0</v>
      </c>
    </row>
    <row r="53" spans="1:9" s="25" customFormat="1" ht="21" customHeight="1" x14ac:dyDescent="0.3">
      <c r="A53" s="160" t="s">
        <v>117</v>
      </c>
      <c r="B53" s="188">
        <v>20</v>
      </c>
      <c r="C53" s="189"/>
      <c r="D53" s="168"/>
      <c r="E53" s="169"/>
      <c r="F53" s="190">
        <f t="shared" si="2"/>
        <v>0</v>
      </c>
      <c r="G53" s="169"/>
      <c r="H53" s="171"/>
      <c r="I53" s="165">
        <f t="shared" si="3"/>
        <v>0</v>
      </c>
    </row>
    <row r="54" spans="1:9" s="25" customFormat="1" ht="21" customHeight="1" x14ac:dyDescent="0.3">
      <c r="A54" s="160" t="s">
        <v>119</v>
      </c>
      <c r="B54" s="188">
        <v>21</v>
      </c>
      <c r="C54" s="189"/>
      <c r="D54" s="168"/>
      <c r="E54" s="169"/>
      <c r="F54" s="190">
        <f t="shared" si="2"/>
        <v>0</v>
      </c>
      <c r="G54" s="169"/>
      <c r="H54" s="171"/>
      <c r="I54" s="165">
        <f t="shared" si="3"/>
        <v>0</v>
      </c>
    </row>
    <row r="55" spans="1:9" s="25" customFormat="1" ht="21" customHeight="1" x14ac:dyDescent="0.3">
      <c r="A55" s="160" t="s">
        <v>121</v>
      </c>
      <c r="B55" s="188">
        <v>22</v>
      </c>
      <c r="C55" s="189"/>
      <c r="D55" s="168"/>
      <c r="E55" s="169"/>
      <c r="F55" s="190">
        <f t="shared" si="2"/>
        <v>0</v>
      </c>
      <c r="G55" s="169"/>
      <c r="H55" s="171"/>
      <c r="I55" s="165">
        <f t="shared" si="3"/>
        <v>0</v>
      </c>
    </row>
    <row r="56" spans="1:9" s="25" customFormat="1" ht="21" customHeight="1" thickBot="1" x14ac:dyDescent="0.35">
      <c r="A56" s="173" t="s">
        <v>123</v>
      </c>
      <c r="B56" s="191">
        <v>23</v>
      </c>
      <c r="C56" s="192"/>
      <c r="D56" s="175"/>
      <c r="E56" s="176"/>
      <c r="F56" s="193">
        <f t="shared" si="2"/>
        <v>0</v>
      </c>
      <c r="G56" s="176"/>
      <c r="H56" s="178"/>
      <c r="I56" s="165">
        <f t="shared" si="3"/>
        <v>0</v>
      </c>
    </row>
    <row r="57" spans="1:9" s="25" customFormat="1" ht="21" customHeight="1" thickBot="1" x14ac:dyDescent="0.35">
      <c r="A57" s="179" t="s">
        <v>186</v>
      </c>
      <c r="B57" s="194"/>
      <c r="C57" s="195">
        <f t="shared" ref="C57:G57" si="4">SUM(C34:C56)</f>
        <v>0</v>
      </c>
      <c r="D57" s="183">
        <f t="shared" si="4"/>
        <v>0</v>
      </c>
      <c r="E57" s="183">
        <f t="shared" si="4"/>
        <v>0</v>
      </c>
      <c r="F57" s="196">
        <f t="shared" si="4"/>
        <v>0</v>
      </c>
      <c r="G57" s="183">
        <f t="shared" si="4"/>
        <v>0</v>
      </c>
      <c r="H57" s="184"/>
      <c r="I57" s="183">
        <f>SUM(I34:I56)</f>
        <v>0</v>
      </c>
    </row>
    <row r="58" spans="1:9" ht="37.35" customHeight="1" thickBot="1" x14ac:dyDescent="0.35">
      <c r="A58" s="152" t="s">
        <v>285</v>
      </c>
      <c r="B58" s="153"/>
      <c r="C58" s="153"/>
      <c r="D58" s="153"/>
      <c r="E58" s="153"/>
      <c r="F58" s="153"/>
      <c r="G58" s="154"/>
      <c r="H58" s="154"/>
      <c r="I58" s="185"/>
    </row>
    <row r="59" spans="1:9" s="25" customFormat="1" ht="75.95" customHeight="1" thickBot="1" x14ac:dyDescent="0.35">
      <c r="A59" s="186" t="s">
        <v>180</v>
      </c>
      <c r="B59" s="156" t="s">
        <v>170</v>
      </c>
      <c r="C59" s="187" t="s">
        <v>181</v>
      </c>
      <c r="D59" s="158" t="s">
        <v>187</v>
      </c>
      <c r="E59" s="158" t="s">
        <v>188</v>
      </c>
      <c r="F59" s="158" t="s">
        <v>189</v>
      </c>
      <c r="G59" s="157" t="s">
        <v>174</v>
      </c>
      <c r="H59" s="157" t="s">
        <v>175</v>
      </c>
      <c r="I59" s="159" t="s">
        <v>190</v>
      </c>
    </row>
    <row r="60" spans="1:9" s="25" customFormat="1" ht="21" customHeight="1" x14ac:dyDescent="0.3">
      <c r="A60" s="160" t="s">
        <v>82</v>
      </c>
      <c r="B60" s="188">
        <v>1</v>
      </c>
      <c r="C60" s="189"/>
      <c r="D60" s="163"/>
      <c r="E60" s="164"/>
      <c r="F60" s="165">
        <f>SUM(D60+E60)</f>
        <v>0</v>
      </c>
      <c r="G60" s="166"/>
      <c r="H60" s="171"/>
      <c r="I60" s="165">
        <f>IF(F60-G60&lt;0,0, (F60-G60))</f>
        <v>0</v>
      </c>
    </row>
    <row r="61" spans="1:9" s="25" customFormat="1" ht="21" customHeight="1" x14ac:dyDescent="0.3">
      <c r="A61" s="160" t="s">
        <v>83</v>
      </c>
      <c r="B61" s="188">
        <v>2</v>
      </c>
      <c r="C61" s="189"/>
      <c r="D61" s="168"/>
      <c r="E61" s="169"/>
      <c r="F61" s="170">
        <f t="shared" ref="F61:F82" si="5">SUM(D61+E61)</f>
        <v>0</v>
      </c>
      <c r="G61" s="169"/>
      <c r="H61" s="171"/>
      <c r="I61" s="165">
        <f t="shared" ref="I61:I82" si="6">IF(F61-G61&lt;0,0, (F61-G61))</f>
        <v>0</v>
      </c>
    </row>
    <row r="62" spans="1:9" s="25" customFormat="1" ht="21" customHeight="1" x14ac:dyDescent="0.3">
      <c r="A62" s="160" t="s">
        <v>197</v>
      </c>
      <c r="B62" s="188">
        <v>3</v>
      </c>
      <c r="C62" s="189"/>
      <c r="D62" s="168"/>
      <c r="E62" s="169"/>
      <c r="F62" s="170">
        <f t="shared" si="5"/>
        <v>0</v>
      </c>
      <c r="G62" s="169"/>
      <c r="H62" s="171"/>
      <c r="I62" s="165">
        <f t="shared" si="6"/>
        <v>0</v>
      </c>
    </row>
    <row r="63" spans="1:9" s="25" customFormat="1" ht="21" customHeight="1" x14ac:dyDescent="0.3">
      <c r="A63" s="160" t="s">
        <v>177</v>
      </c>
      <c r="B63" s="188">
        <v>4</v>
      </c>
      <c r="C63" s="189"/>
      <c r="D63" s="168"/>
      <c r="E63" s="169"/>
      <c r="F63" s="170">
        <f t="shared" si="5"/>
        <v>0</v>
      </c>
      <c r="G63" s="169"/>
      <c r="H63" s="171"/>
      <c r="I63" s="165">
        <f t="shared" si="6"/>
        <v>0</v>
      </c>
    </row>
    <row r="64" spans="1:9" s="25" customFormat="1" ht="21" customHeight="1" x14ac:dyDescent="0.3">
      <c r="A64" s="160" t="s">
        <v>87</v>
      </c>
      <c r="B64" s="188">
        <v>5</v>
      </c>
      <c r="C64" s="189"/>
      <c r="D64" s="168"/>
      <c r="E64" s="169"/>
      <c r="F64" s="170">
        <f t="shared" si="5"/>
        <v>0</v>
      </c>
      <c r="G64" s="169"/>
      <c r="H64" s="171"/>
      <c r="I64" s="165">
        <f t="shared" si="6"/>
        <v>0</v>
      </c>
    </row>
    <row r="65" spans="1:9" s="25" customFormat="1" ht="21" customHeight="1" x14ac:dyDescent="0.3">
      <c r="A65" s="160" t="s">
        <v>89</v>
      </c>
      <c r="B65" s="188">
        <v>6</v>
      </c>
      <c r="C65" s="189"/>
      <c r="D65" s="168"/>
      <c r="E65" s="169"/>
      <c r="F65" s="170">
        <f t="shared" si="5"/>
        <v>0</v>
      </c>
      <c r="G65" s="169"/>
      <c r="H65" s="171"/>
      <c r="I65" s="165">
        <f t="shared" si="6"/>
        <v>0</v>
      </c>
    </row>
    <row r="66" spans="1:9" s="25" customFormat="1" ht="21" customHeight="1" x14ac:dyDescent="0.3">
      <c r="A66" s="160" t="s">
        <v>91</v>
      </c>
      <c r="B66" s="188">
        <v>7</v>
      </c>
      <c r="C66" s="189"/>
      <c r="D66" s="168"/>
      <c r="E66" s="169"/>
      <c r="F66" s="170">
        <f t="shared" si="5"/>
        <v>0</v>
      </c>
      <c r="G66" s="169"/>
      <c r="H66" s="171"/>
      <c r="I66" s="165">
        <f t="shared" si="6"/>
        <v>0</v>
      </c>
    </row>
    <row r="67" spans="1:9" s="25" customFormat="1" ht="21" customHeight="1" x14ac:dyDescent="0.3">
      <c r="A67" s="160" t="s">
        <v>93</v>
      </c>
      <c r="B67" s="188">
        <v>8</v>
      </c>
      <c r="C67" s="189"/>
      <c r="D67" s="168"/>
      <c r="E67" s="169"/>
      <c r="F67" s="170">
        <f t="shared" si="5"/>
        <v>0</v>
      </c>
      <c r="G67" s="169"/>
      <c r="H67" s="171"/>
      <c r="I67" s="165">
        <f t="shared" si="6"/>
        <v>0</v>
      </c>
    </row>
    <row r="68" spans="1:9" s="25" customFormat="1" ht="21" customHeight="1" x14ac:dyDescent="0.3">
      <c r="A68" s="160" t="s">
        <v>95</v>
      </c>
      <c r="B68" s="188">
        <v>9</v>
      </c>
      <c r="C68" s="189"/>
      <c r="D68" s="168"/>
      <c r="E68" s="169"/>
      <c r="F68" s="170">
        <f t="shared" si="5"/>
        <v>0</v>
      </c>
      <c r="G68" s="169"/>
      <c r="H68" s="171"/>
      <c r="I68" s="165">
        <f t="shared" si="6"/>
        <v>0</v>
      </c>
    </row>
    <row r="69" spans="1:9" s="25" customFormat="1" ht="21" customHeight="1" x14ac:dyDescent="0.3">
      <c r="A69" s="160" t="s">
        <v>97</v>
      </c>
      <c r="B69" s="188">
        <v>10</v>
      </c>
      <c r="C69" s="189"/>
      <c r="D69" s="168"/>
      <c r="E69" s="169"/>
      <c r="F69" s="170">
        <f t="shared" si="5"/>
        <v>0</v>
      </c>
      <c r="G69" s="169"/>
      <c r="H69" s="171"/>
      <c r="I69" s="165">
        <f t="shared" si="6"/>
        <v>0</v>
      </c>
    </row>
    <row r="70" spans="1:9" s="25" customFormat="1" ht="21" customHeight="1" x14ac:dyDescent="0.3">
      <c r="A70" s="160" t="s">
        <v>99</v>
      </c>
      <c r="B70" s="188">
        <v>11</v>
      </c>
      <c r="C70" s="189"/>
      <c r="D70" s="168"/>
      <c r="E70" s="169"/>
      <c r="F70" s="170">
        <f t="shared" si="5"/>
        <v>0</v>
      </c>
      <c r="G70" s="169"/>
      <c r="H70" s="171"/>
      <c r="I70" s="165">
        <f t="shared" si="6"/>
        <v>0</v>
      </c>
    </row>
    <row r="71" spans="1:9" s="25" customFormat="1" ht="21" customHeight="1" x14ac:dyDescent="0.3">
      <c r="A71" s="160" t="s">
        <v>101</v>
      </c>
      <c r="B71" s="188">
        <v>12</v>
      </c>
      <c r="C71" s="189"/>
      <c r="D71" s="168"/>
      <c r="E71" s="169"/>
      <c r="F71" s="170">
        <f t="shared" si="5"/>
        <v>0</v>
      </c>
      <c r="G71" s="169"/>
      <c r="H71" s="171"/>
      <c r="I71" s="165">
        <f t="shared" si="6"/>
        <v>0</v>
      </c>
    </row>
    <row r="72" spans="1:9" s="25" customFormat="1" ht="21" customHeight="1" x14ac:dyDescent="0.3">
      <c r="A72" s="160" t="s">
        <v>103</v>
      </c>
      <c r="B72" s="188">
        <v>13</v>
      </c>
      <c r="C72" s="189"/>
      <c r="D72" s="168"/>
      <c r="E72" s="169"/>
      <c r="F72" s="170">
        <f t="shared" si="5"/>
        <v>0</v>
      </c>
      <c r="G72" s="169"/>
      <c r="H72" s="171"/>
      <c r="I72" s="165">
        <f t="shared" si="6"/>
        <v>0</v>
      </c>
    </row>
    <row r="73" spans="1:9" s="25" customFormat="1" ht="21" customHeight="1" x14ac:dyDescent="0.3">
      <c r="A73" s="160" t="s">
        <v>105</v>
      </c>
      <c r="B73" s="188">
        <v>14</v>
      </c>
      <c r="C73" s="189"/>
      <c r="D73" s="168"/>
      <c r="E73" s="169"/>
      <c r="F73" s="170">
        <f t="shared" si="5"/>
        <v>0</v>
      </c>
      <c r="G73" s="169"/>
      <c r="H73" s="171"/>
      <c r="I73" s="165">
        <f t="shared" si="6"/>
        <v>0</v>
      </c>
    </row>
    <row r="74" spans="1:9" s="25" customFormat="1" ht="21" customHeight="1" x14ac:dyDescent="0.3">
      <c r="A74" s="160" t="s">
        <v>178</v>
      </c>
      <c r="B74" s="188">
        <v>15</v>
      </c>
      <c r="C74" s="189"/>
      <c r="D74" s="168"/>
      <c r="E74" s="169"/>
      <c r="F74" s="170">
        <f t="shared" si="5"/>
        <v>0</v>
      </c>
      <c r="G74" s="169"/>
      <c r="H74" s="171"/>
      <c r="I74" s="165">
        <f t="shared" si="6"/>
        <v>0</v>
      </c>
    </row>
    <row r="75" spans="1:9" s="25" customFormat="1" ht="21" customHeight="1" x14ac:dyDescent="0.3">
      <c r="A75" s="160" t="s">
        <v>109</v>
      </c>
      <c r="B75" s="188">
        <v>16</v>
      </c>
      <c r="C75" s="189"/>
      <c r="D75" s="168"/>
      <c r="E75" s="169"/>
      <c r="F75" s="170">
        <f t="shared" si="5"/>
        <v>0</v>
      </c>
      <c r="G75" s="169"/>
      <c r="H75" s="171"/>
      <c r="I75" s="165">
        <f t="shared" si="6"/>
        <v>0</v>
      </c>
    </row>
    <row r="76" spans="1:9" s="25" customFormat="1" ht="21" customHeight="1" x14ac:dyDescent="0.3">
      <c r="A76" s="160" t="s">
        <v>111</v>
      </c>
      <c r="B76" s="188">
        <v>17</v>
      </c>
      <c r="C76" s="189"/>
      <c r="D76" s="168"/>
      <c r="E76" s="169"/>
      <c r="F76" s="170">
        <f t="shared" si="5"/>
        <v>0</v>
      </c>
      <c r="G76" s="169"/>
      <c r="H76" s="171"/>
      <c r="I76" s="165">
        <f t="shared" si="6"/>
        <v>0</v>
      </c>
    </row>
    <row r="77" spans="1:9" s="25" customFormat="1" ht="21" customHeight="1" x14ac:dyDescent="0.3">
      <c r="A77" s="160" t="s">
        <v>113</v>
      </c>
      <c r="B77" s="188">
        <v>18</v>
      </c>
      <c r="C77" s="189"/>
      <c r="D77" s="168"/>
      <c r="E77" s="169"/>
      <c r="F77" s="170">
        <f t="shared" si="5"/>
        <v>0</v>
      </c>
      <c r="G77" s="169"/>
      <c r="H77" s="171"/>
      <c r="I77" s="165">
        <f t="shared" si="6"/>
        <v>0</v>
      </c>
    </row>
    <row r="78" spans="1:9" s="25" customFormat="1" ht="21" customHeight="1" x14ac:dyDescent="0.3">
      <c r="A78" s="160" t="s">
        <v>115</v>
      </c>
      <c r="B78" s="188">
        <v>19</v>
      </c>
      <c r="C78" s="189"/>
      <c r="D78" s="168"/>
      <c r="E78" s="169"/>
      <c r="F78" s="170">
        <f t="shared" si="5"/>
        <v>0</v>
      </c>
      <c r="G78" s="169"/>
      <c r="H78" s="171"/>
      <c r="I78" s="165">
        <f t="shared" si="6"/>
        <v>0</v>
      </c>
    </row>
    <row r="79" spans="1:9" s="25" customFormat="1" ht="21" customHeight="1" x14ac:dyDescent="0.3">
      <c r="A79" s="160" t="s">
        <v>117</v>
      </c>
      <c r="B79" s="188">
        <v>20</v>
      </c>
      <c r="C79" s="189"/>
      <c r="D79" s="168"/>
      <c r="E79" s="169"/>
      <c r="F79" s="170">
        <f t="shared" si="5"/>
        <v>0</v>
      </c>
      <c r="G79" s="169"/>
      <c r="H79" s="171"/>
      <c r="I79" s="165">
        <f t="shared" si="6"/>
        <v>0</v>
      </c>
    </row>
    <row r="80" spans="1:9" s="25" customFormat="1" ht="21" customHeight="1" x14ac:dyDescent="0.3">
      <c r="A80" s="160" t="s">
        <v>119</v>
      </c>
      <c r="B80" s="188">
        <v>21</v>
      </c>
      <c r="C80" s="189"/>
      <c r="D80" s="168"/>
      <c r="E80" s="169"/>
      <c r="F80" s="170">
        <f t="shared" si="5"/>
        <v>0</v>
      </c>
      <c r="G80" s="169"/>
      <c r="H80" s="171"/>
      <c r="I80" s="165">
        <f t="shared" si="6"/>
        <v>0</v>
      </c>
    </row>
    <row r="81" spans="1:9" s="25" customFormat="1" ht="21" customHeight="1" x14ac:dyDescent="0.3">
      <c r="A81" s="160" t="s">
        <v>121</v>
      </c>
      <c r="B81" s="188">
        <v>22</v>
      </c>
      <c r="C81" s="189"/>
      <c r="D81" s="168"/>
      <c r="E81" s="169"/>
      <c r="F81" s="170">
        <f t="shared" si="5"/>
        <v>0</v>
      </c>
      <c r="G81" s="169"/>
      <c r="H81" s="171"/>
      <c r="I81" s="165">
        <f t="shared" si="6"/>
        <v>0</v>
      </c>
    </row>
    <row r="82" spans="1:9" s="25" customFormat="1" ht="21" customHeight="1" thickBot="1" x14ac:dyDescent="0.35">
      <c r="A82" s="173" t="s">
        <v>123</v>
      </c>
      <c r="B82" s="191">
        <v>23</v>
      </c>
      <c r="C82" s="192"/>
      <c r="D82" s="175"/>
      <c r="E82" s="176"/>
      <c r="F82" s="177">
        <f t="shared" si="5"/>
        <v>0</v>
      </c>
      <c r="G82" s="176"/>
      <c r="H82" s="178"/>
      <c r="I82" s="165">
        <f t="shared" si="6"/>
        <v>0</v>
      </c>
    </row>
    <row r="83" spans="1:9" s="25" customFormat="1" ht="21" customHeight="1" thickBot="1" x14ac:dyDescent="0.35">
      <c r="A83" s="179" t="s">
        <v>191</v>
      </c>
      <c r="B83" s="194"/>
      <c r="C83" s="195">
        <f t="shared" ref="C83:G83" si="7">SUM(C60:C82)</f>
        <v>0</v>
      </c>
      <c r="D83" s="183">
        <f t="shared" si="7"/>
        <v>0</v>
      </c>
      <c r="E83" s="183">
        <f t="shared" si="7"/>
        <v>0</v>
      </c>
      <c r="F83" s="183">
        <f t="shared" si="7"/>
        <v>0</v>
      </c>
      <c r="G83" s="183">
        <f t="shared" si="7"/>
        <v>0</v>
      </c>
      <c r="H83" s="184"/>
      <c r="I83" s="183">
        <f>SUM(I60:I82)</f>
        <v>0</v>
      </c>
    </row>
    <row r="84" spans="1:9" ht="37.35" customHeight="1" thickBot="1" x14ac:dyDescent="0.35">
      <c r="A84" s="152" t="s">
        <v>286</v>
      </c>
      <c r="B84" s="153"/>
      <c r="C84" s="153"/>
      <c r="D84" s="153"/>
      <c r="E84" s="153"/>
      <c r="F84" s="153"/>
      <c r="G84" s="154"/>
      <c r="H84" s="154"/>
      <c r="I84" s="185"/>
    </row>
    <row r="85" spans="1:9" s="63" customFormat="1" ht="76.5" customHeight="1" thickBot="1" x14ac:dyDescent="0.35">
      <c r="A85" s="186" t="s">
        <v>180</v>
      </c>
      <c r="B85" s="156" t="s">
        <v>170</v>
      </c>
      <c r="C85" s="187" t="s">
        <v>181</v>
      </c>
      <c r="D85" s="158" t="s">
        <v>192</v>
      </c>
      <c r="E85" s="158" t="s">
        <v>193</v>
      </c>
      <c r="F85" s="158" t="s">
        <v>194</v>
      </c>
      <c r="G85" s="157" t="s">
        <v>174</v>
      </c>
      <c r="H85" s="157" t="s">
        <v>175</v>
      </c>
      <c r="I85" s="159" t="s">
        <v>195</v>
      </c>
    </row>
    <row r="86" spans="1:9" s="25" customFormat="1" ht="21" customHeight="1" x14ac:dyDescent="0.3">
      <c r="A86" s="160" t="s">
        <v>82</v>
      </c>
      <c r="B86" s="188">
        <v>1</v>
      </c>
      <c r="C86" s="189"/>
      <c r="D86" s="163"/>
      <c r="E86" s="164"/>
      <c r="F86" s="165">
        <f>SUM(D86+E86)</f>
        <v>0</v>
      </c>
      <c r="G86" s="166"/>
      <c r="H86" s="171"/>
      <c r="I86" s="165">
        <f>IF(F86-G86&lt;0,0, (F86-G86))</f>
        <v>0</v>
      </c>
    </row>
    <row r="87" spans="1:9" s="25" customFormat="1" ht="21" customHeight="1" x14ac:dyDescent="0.3">
      <c r="A87" s="160" t="s">
        <v>83</v>
      </c>
      <c r="B87" s="188">
        <v>2</v>
      </c>
      <c r="C87" s="189"/>
      <c r="D87" s="168"/>
      <c r="E87" s="169"/>
      <c r="F87" s="170">
        <f>SUM(D87+E87)</f>
        <v>0</v>
      </c>
      <c r="G87" s="169"/>
      <c r="H87" s="171"/>
      <c r="I87" s="165">
        <f t="shared" ref="I87:I108" si="8">IF(F87-G87&lt;0,0, (F87-G87))</f>
        <v>0</v>
      </c>
    </row>
    <row r="88" spans="1:9" s="25" customFormat="1" ht="21" customHeight="1" x14ac:dyDescent="0.3">
      <c r="A88" s="160" t="s">
        <v>197</v>
      </c>
      <c r="B88" s="188">
        <v>3</v>
      </c>
      <c r="C88" s="189"/>
      <c r="D88" s="168"/>
      <c r="E88" s="169"/>
      <c r="F88" s="170">
        <f t="shared" ref="F88:F108" si="9">SUM(D88+E88)</f>
        <v>0</v>
      </c>
      <c r="G88" s="169"/>
      <c r="H88" s="171"/>
      <c r="I88" s="165">
        <f t="shared" si="8"/>
        <v>0</v>
      </c>
    </row>
    <row r="89" spans="1:9" s="25" customFormat="1" ht="21" customHeight="1" x14ac:dyDescent="0.3">
      <c r="A89" s="160" t="s">
        <v>177</v>
      </c>
      <c r="B89" s="188">
        <v>4</v>
      </c>
      <c r="C89" s="189"/>
      <c r="D89" s="168"/>
      <c r="E89" s="169"/>
      <c r="F89" s="170">
        <f t="shared" si="9"/>
        <v>0</v>
      </c>
      <c r="G89" s="169"/>
      <c r="H89" s="171"/>
      <c r="I89" s="165">
        <f t="shared" si="8"/>
        <v>0</v>
      </c>
    </row>
    <row r="90" spans="1:9" s="25" customFormat="1" ht="21" customHeight="1" x14ac:dyDescent="0.3">
      <c r="A90" s="160" t="s">
        <v>87</v>
      </c>
      <c r="B90" s="188">
        <v>5</v>
      </c>
      <c r="C90" s="189"/>
      <c r="D90" s="168"/>
      <c r="E90" s="169"/>
      <c r="F90" s="170">
        <f t="shared" si="9"/>
        <v>0</v>
      </c>
      <c r="G90" s="169"/>
      <c r="H90" s="171"/>
      <c r="I90" s="165">
        <f t="shared" si="8"/>
        <v>0</v>
      </c>
    </row>
    <row r="91" spans="1:9" s="25" customFormat="1" ht="21" customHeight="1" x14ac:dyDescent="0.3">
      <c r="A91" s="160" t="s">
        <v>89</v>
      </c>
      <c r="B91" s="188">
        <v>6</v>
      </c>
      <c r="C91" s="189"/>
      <c r="D91" s="168"/>
      <c r="E91" s="169"/>
      <c r="F91" s="170">
        <f t="shared" si="9"/>
        <v>0</v>
      </c>
      <c r="G91" s="169"/>
      <c r="H91" s="171"/>
      <c r="I91" s="165">
        <f t="shared" si="8"/>
        <v>0</v>
      </c>
    </row>
    <row r="92" spans="1:9" s="25" customFormat="1" ht="21" customHeight="1" x14ac:dyDescent="0.3">
      <c r="A92" s="160" t="s">
        <v>91</v>
      </c>
      <c r="B92" s="188">
        <v>7</v>
      </c>
      <c r="C92" s="189"/>
      <c r="D92" s="168"/>
      <c r="E92" s="169"/>
      <c r="F92" s="170">
        <f t="shared" si="9"/>
        <v>0</v>
      </c>
      <c r="G92" s="169"/>
      <c r="H92" s="171"/>
      <c r="I92" s="165">
        <f t="shared" si="8"/>
        <v>0</v>
      </c>
    </row>
    <row r="93" spans="1:9" s="25" customFormat="1" ht="21" customHeight="1" x14ac:dyDescent="0.3">
      <c r="A93" s="160" t="s">
        <v>93</v>
      </c>
      <c r="B93" s="188">
        <v>8</v>
      </c>
      <c r="C93" s="189"/>
      <c r="D93" s="168"/>
      <c r="E93" s="169"/>
      <c r="F93" s="170">
        <f t="shared" si="9"/>
        <v>0</v>
      </c>
      <c r="G93" s="169"/>
      <c r="H93" s="171"/>
      <c r="I93" s="165">
        <f t="shared" si="8"/>
        <v>0</v>
      </c>
    </row>
    <row r="94" spans="1:9" s="25" customFormat="1" ht="21" customHeight="1" x14ac:dyDescent="0.3">
      <c r="A94" s="160" t="s">
        <v>95</v>
      </c>
      <c r="B94" s="188">
        <v>9</v>
      </c>
      <c r="C94" s="189"/>
      <c r="D94" s="168"/>
      <c r="E94" s="169"/>
      <c r="F94" s="170">
        <f t="shared" si="9"/>
        <v>0</v>
      </c>
      <c r="G94" s="169"/>
      <c r="H94" s="171"/>
      <c r="I94" s="165">
        <f t="shared" si="8"/>
        <v>0</v>
      </c>
    </row>
    <row r="95" spans="1:9" s="25" customFormat="1" ht="21" customHeight="1" x14ac:dyDescent="0.3">
      <c r="A95" s="160" t="s">
        <v>97</v>
      </c>
      <c r="B95" s="188">
        <v>10</v>
      </c>
      <c r="C95" s="189"/>
      <c r="D95" s="168"/>
      <c r="E95" s="169"/>
      <c r="F95" s="170">
        <f t="shared" si="9"/>
        <v>0</v>
      </c>
      <c r="G95" s="169"/>
      <c r="H95" s="171"/>
      <c r="I95" s="165">
        <f t="shared" si="8"/>
        <v>0</v>
      </c>
    </row>
    <row r="96" spans="1:9" s="25" customFormat="1" ht="21" customHeight="1" x14ac:dyDescent="0.3">
      <c r="A96" s="160" t="s">
        <v>99</v>
      </c>
      <c r="B96" s="188">
        <v>11</v>
      </c>
      <c r="C96" s="189"/>
      <c r="D96" s="168"/>
      <c r="E96" s="169"/>
      <c r="F96" s="170">
        <f t="shared" si="9"/>
        <v>0</v>
      </c>
      <c r="G96" s="169"/>
      <c r="H96" s="171"/>
      <c r="I96" s="165">
        <f t="shared" si="8"/>
        <v>0</v>
      </c>
    </row>
    <row r="97" spans="1:9" s="25" customFormat="1" ht="21" customHeight="1" x14ac:dyDescent="0.3">
      <c r="A97" s="160" t="s">
        <v>101</v>
      </c>
      <c r="B97" s="188">
        <v>12</v>
      </c>
      <c r="C97" s="189"/>
      <c r="D97" s="168"/>
      <c r="E97" s="169"/>
      <c r="F97" s="170">
        <f t="shared" si="9"/>
        <v>0</v>
      </c>
      <c r="G97" s="169"/>
      <c r="H97" s="171"/>
      <c r="I97" s="165">
        <f t="shared" si="8"/>
        <v>0</v>
      </c>
    </row>
    <row r="98" spans="1:9" s="25" customFormat="1" ht="21" customHeight="1" x14ac:dyDescent="0.3">
      <c r="A98" s="160" t="s">
        <v>103</v>
      </c>
      <c r="B98" s="188">
        <v>13</v>
      </c>
      <c r="C98" s="189"/>
      <c r="D98" s="168"/>
      <c r="E98" s="169"/>
      <c r="F98" s="170">
        <f t="shared" si="9"/>
        <v>0</v>
      </c>
      <c r="G98" s="169"/>
      <c r="H98" s="171"/>
      <c r="I98" s="165">
        <f t="shared" si="8"/>
        <v>0</v>
      </c>
    </row>
    <row r="99" spans="1:9" s="25" customFormat="1" ht="21" customHeight="1" x14ac:dyDescent="0.3">
      <c r="A99" s="160" t="s">
        <v>105</v>
      </c>
      <c r="B99" s="188">
        <v>14</v>
      </c>
      <c r="C99" s="189"/>
      <c r="D99" s="168"/>
      <c r="E99" s="169"/>
      <c r="F99" s="170">
        <f t="shared" si="9"/>
        <v>0</v>
      </c>
      <c r="G99" s="169"/>
      <c r="H99" s="171"/>
      <c r="I99" s="165">
        <f t="shared" si="8"/>
        <v>0</v>
      </c>
    </row>
    <row r="100" spans="1:9" s="25" customFormat="1" ht="21" customHeight="1" x14ac:dyDescent="0.3">
      <c r="A100" s="160" t="s">
        <v>178</v>
      </c>
      <c r="B100" s="188">
        <v>15</v>
      </c>
      <c r="C100" s="189"/>
      <c r="D100" s="168"/>
      <c r="E100" s="169"/>
      <c r="F100" s="170">
        <f t="shared" si="9"/>
        <v>0</v>
      </c>
      <c r="G100" s="169"/>
      <c r="H100" s="171"/>
      <c r="I100" s="165">
        <f t="shared" si="8"/>
        <v>0</v>
      </c>
    </row>
    <row r="101" spans="1:9" s="25" customFormat="1" ht="21" customHeight="1" x14ac:dyDescent="0.3">
      <c r="A101" s="160" t="s">
        <v>109</v>
      </c>
      <c r="B101" s="188">
        <v>16</v>
      </c>
      <c r="C101" s="189"/>
      <c r="D101" s="168"/>
      <c r="E101" s="169"/>
      <c r="F101" s="170">
        <f t="shared" si="9"/>
        <v>0</v>
      </c>
      <c r="G101" s="169"/>
      <c r="H101" s="171"/>
      <c r="I101" s="165">
        <f t="shared" si="8"/>
        <v>0</v>
      </c>
    </row>
    <row r="102" spans="1:9" s="25" customFormat="1" ht="21" customHeight="1" x14ac:dyDescent="0.3">
      <c r="A102" s="160" t="s">
        <v>111</v>
      </c>
      <c r="B102" s="188">
        <v>17</v>
      </c>
      <c r="C102" s="189"/>
      <c r="D102" s="168"/>
      <c r="E102" s="169"/>
      <c r="F102" s="170">
        <f t="shared" si="9"/>
        <v>0</v>
      </c>
      <c r="G102" s="169"/>
      <c r="H102" s="171"/>
      <c r="I102" s="165">
        <f t="shared" si="8"/>
        <v>0</v>
      </c>
    </row>
    <row r="103" spans="1:9" s="25" customFormat="1" ht="21" customHeight="1" x14ac:dyDescent="0.3">
      <c r="A103" s="160" t="s">
        <v>113</v>
      </c>
      <c r="B103" s="188">
        <v>18</v>
      </c>
      <c r="C103" s="189"/>
      <c r="D103" s="168"/>
      <c r="E103" s="169"/>
      <c r="F103" s="170">
        <f t="shared" si="9"/>
        <v>0</v>
      </c>
      <c r="G103" s="169"/>
      <c r="H103" s="171"/>
      <c r="I103" s="165">
        <f t="shared" si="8"/>
        <v>0</v>
      </c>
    </row>
    <row r="104" spans="1:9" s="25" customFormat="1" ht="21" customHeight="1" x14ac:dyDescent="0.3">
      <c r="A104" s="160" t="s">
        <v>115</v>
      </c>
      <c r="B104" s="188">
        <v>19</v>
      </c>
      <c r="C104" s="189"/>
      <c r="D104" s="168"/>
      <c r="E104" s="169"/>
      <c r="F104" s="170">
        <f t="shared" si="9"/>
        <v>0</v>
      </c>
      <c r="G104" s="169"/>
      <c r="H104" s="171"/>
      <c r="I104" s="165">
        <f t="shared" si="8"/>
        <v>0</v>
      </c>
    </row>
    <row r="105" spans="1:9" s="25" customFormat="1" ht="21" customHeight="1" x14ac:dyDescent="0.3">
      <c r="A105" s="160" t="s">
        <v>117</v>
      </c>
      <c r="B105" s="188">
        <v>20</v>
      </c>
      <c r="C105" s="189"/>
      <c r="D105" s="168"/>
      <c r="E105" s="169"/>
      <c r="F105" s="170">
        <f t="shared" si="9"/>
        <v>0</v>
      </c>
      <c r="G105" s="169"/>
      <c r="H105" s="171"/>
      <c r="I105" s="165">
        <f t="shared" si="8"/>
        <v>0</v>
      </c>
    </row>
    <row r="106" spans="1:9" s="25" customFormat="1" ht="21" customHeight="1" x14ac:dyDescent="0.3">
      <c r="A106" s="160" t="s">
        <v>119</v>
      </c>
      <c r="B106" s="188">
        <v>21</v>
      </c>
      <c r="C106" s="189"/>
      <c r="D106" s="168"/>
      <c r="E106" s="169"/>
      <c r="F106" s="170">
        <f t="shared" si="9"/>
        <v>0</v>
      </c>
      <c r="G106" s="169"/>
      <c r="H106" s="171"/>
      <c r="I106" s="165">
        <f t="shared" si="8"/>
        <v>0</v>
      </c>
    </row>
    <row r="107" spans="1:9" s="25" customFormat="1" ht="21" customHeight="1" x14ac:dyDescent="0.3">
      <c r="A107" s="160" t="s">
        <v>121</v>
      </c>
      <c r="B107" s="188">
        <v>22</v>
      </c>
      <c r="C107" s="189"/>
      <c r="D107" s="168"/>
      <c r="E107" s="169"/>
      <c r="F107" s="170">
        <f t="shared" si="9"/>
        <v>0</v>
      </c>
      <c r="G107" s="169"/>
      <c r="H107" s="171"/>
      <c r="I107" s="165">
        <f t="shared" si="8"/>
        <v>0</v>
      </c>
    </row>
    <row r="108" spans="1:9" s="25" customFormat="1" ht="21" customHeight="1" thickBot="1" x14ac:dyDescent="0.35">
      <c r="A108" s="173" t="s">
        <v>123</v>
      </c>
      <c r="B108" s="191">
        <v>23</v>
      </c>
      <c r="C108" s="192"/>
      <c r="D108" s="175"/>
      <c r="E108" s="176"/>
      <c r="F108" s="177">
        <f t="shared" si="9"/>
        <v>0</v>
      </c>
      <c r="G108" s="176"/>
      <c r="H108" s="178"/>
      <c r="I108" s="165">
        <f t="shared" si="8"/>
        <v>0</v>
      </c>
    </row>
    <row r="109" spans="1:9" s="25" customFormat="1" ht="21" customHeight="1" thickBot="1" x14ac:dyDescent="0.35">
      <c r="A109" s="179" t="s">
        <v>196</v>
      </c>
      <c r="B109" s="194"/>
      <c r="C109" s="195">
        <f t="shared" ref="C109:G109" si="10">SUM(C86:C108)</f>
        <v>0</v>
      </c>
      <c r="D109" s="183">
        <f>SUM(D86:D108)</f>
        <v>0</v>
      </c>
      <c r="E109" s="183">
        <f t="shared" si="10"/>
        <v>0</v>
      </c>
      <c r="F109" s="183">
        <f t="shared" si="10"/>
        <v>0</v>
      </c>
      <c r="G109" s="183">
        <f t="shared" si="10"/>
        <v>0</v>
      </c>
      <c r="H109" s="184"/>
      <c r="I109" s="183">
        <f>SUM(I86:I108)</f>
        <v>0</v>
      </c>
    </row>
    <row r="110" spans="1:9" ht="18" thickBot="1" x14ac:dyDescent="0.35">
      <c r="A110" s="152" t="s">
        <v>355</v>
      </c>
      <c r="B110" s="153"/>
      <c r="C110" s="153"/>
      <c r="D110" s="153"/>
      <c r="E110" s="153"/>
      <c r="F110" s="153"/>
      <c r="G110" s="154"/>
      <c r="H110" s="154"/>
      <c r="I110" s="185"/>
    </row>
    <row r="111" spans="1:9" ht="84.95" customHeight="1" thickBot="1" x14ac:dyDescent="0.35">
      <c r="A111" s="197" t="s">
        <v>80</v>
      </c>
      <c r="B111" s="156" t="s">
        <v>170</v>
      </c>
      <c r="C111" s="187" t="s">
        <v>181</v>
      </c>
      <c r="D111" s="156" t="s">
        <v>346</v>
      </c>
      <c r="E111" s="156" t="s">
        <v>347</v>
      </c>
      <c r="F111" s="156" t="s">
        <v>348</v>
      </c>
      <c r="G111" s="187" t="s">
        <v>174</v>
      </c>
      <c r="H111" s="157" t="s">
        <v>175</v>
      </c>
      <c r="I111" s="198" t="s">
        <v>349</v>
      </c>
    </row>
    <row r="112" spans="1:9" ht="21" customHeight="1" thickBot="1" x14ac:dyDescent="0.35">
      <c r="A112" s="199" t="s">
        <v>82</v>
      </c>
      <c r="B112" s="188">
        <v>1</v>
      </c>
      <c r="C112" s="200"/>
      <c r="D112" s="201">
        <f>D8+D34+D60+D86</f>
        <v>0</v>
      </c>
      <c r="E112" s="202">
        <f t="shared" ref="D112:E134" si="11">E8+E34+E60+E86</f>
        <v>0</v>
      </c>
      <c r="F112" s="202">
        <f>SUM(D112:E112)</f>
        <v>0</v>
      </c>
      <c r="G112" s="202">
        <f t="shared" ref="G112:G134" si="12">G8+G34+G60+G86</f>
        <v>0</v>
      </c>
      <c r="H112" s="203"/>
      <c r="I112" s="165">
        <f>IF(F112-G112&lt;0,0, (F112-G112))</f>
        <v>0</v>
      </c>
    </row>
    <row r="113" spans="1:9" ht="21" customHeight="1" thickBot="1" x14ac:dyDescent="0.35">
      <c r="A113" s="199" t="s">
        <v>83</v>
      </c>
      <c r="B113" s="188">
        <v>2</v>
      </c>
      <c r="C113" s="204"/>
      <c r="D113" s="205">
        <f>D9+D35+D61+D87</f>
        <v>0</v>
      </c>
      <c r="E113" s="190">
        <f t="shared" si="11"/>
        <v>0</v>
      </c>
      <c r="F113" s="190">
        <f t="shared" ref="F113:F134" si="13">SUM(D113:E113)</f>
        <v>0</v>
      </c>
      <c r="G113" s="190">
        <f t="shared" si="12"/>
        <v>0</v>
      </c>
      <c r="H113" s="203"/>
      <c r="I113" s="165">
        <f t="shared" ref="I113:I134" si="14">IF(F113-G113&lt;0,0, (F113-G113))</f>
        <v>0</v>
      </c>
    </row>
    <row r="114" spans="1:9" ht="21" customHeight="1" thickBot="1" x14ac:dyDescent="0.35">
      <c r="A114" s="199" t="s">
        <v>197</v>
      </c>
      <c r="B114" s="188">
        <v>3</v>
      </c>
      <c r="C114" s="204"/>
      <c r="D114" s="205">
        <f t="shared" si="11"/>
        <v>0</v>
      </c>
      <c r="E114" s="190">
        <f t="shared" si="11"/>
        <v>0</v>
      </c>
      <c r="F114" s="190">
        <f t="shared" ref="F114" si="15">SUM(D114:E114)</f>
        <v>0</v>
      </c>
      <c r="G114" s="190">
        <f t="shared" si="12"/>
        <v>0</v>
      </c>
      <c r="H114" s="203"/>
      <c r="I114" s="165">
        <f t="shared" si="14"/>
        <v>0</v>
      </c>
    </row>
    <row r="115" spans="1:9" ht="21" customHeight="1" thickBot="1" x14ac:dyDescent="0.35">
      <c r="A115" s="199" t="s">
        <v>177</v>
      </c>
      <c r="B115" s="188">
        <v>4</v>
      </c>
      <c r="C115" s="204"/>
      <c r="D115" s="205">
        <f t="shared" si="11"/>
        <v>0</v>
      </c>
      <c r="E115" s="190">
        <f t="shared" si="11"/>
        <v>0</v>
      </c>
      <c r="F115" s="190">
        <f t="shared" si="13"/>
        <v>0</v>
      </c>
      <c r="G115" s="190">
        <f t="shared" si="12"/>
        <v>0</v>
      </c>
      <c r="H115" s="203"/>
      <c r="I115" s="165">
        <f t="shared" si="14"/>
        <v>0</v>
      </c>
    </row>
    <row r="116" spans="1:9" ht="21" customHeight="1" thickBot="1" x14ac:dyDescent="0.35">
      <c r="A116" s="199" t="s">
        <v>198</v>
      </c>
      <c r="B116" s="188">
        <v>5</v>
      </c>
      <c r="C116" s="204"/>
      <c r="D116" s="205">
        <f t="shared" si="11"/>
        <v>0</v>
      </c>
      <c r="E116" s="190">
        <f t="shared" si="11"/>
        <v>0</v>
      </c>
      <c r="F116" s="190">
        <f t="shared" ref="F116" si="16">SUM(D116:E116)</f>
        <v>0</v>
      </c>
      <c r="G116" s="190">
        <f t="shared" si="12"/>
        <v>0</v>
      </c>
      <c r="H116" s="203"/>
      <c r="I116" s="165">
        <f t="shared" si="14"/>
        <v>0</v>
      </c>
    </row>
    <row r="117" spans="1:9" ht="21" customHeight="1" thickBot="1" x14ac:dyDescent="0.35">
      <c r="A117" s="199" t="s">
        <v>89</v>
      </c>
      <c r="B117" s="188">
        <v>6</v>
      </c>
      <c r="C117" s="204"/>
      <c r="D117" s="205">
        <f t="shared" si="11"/>
        <v>0</v>
      </c>
      <c r="E117" s="190">
        <f t="shared" si="11"/>
        <v>0</v>
      </c>
      <c r="F117" s="190">
        <f t="shared" si="13"/>
        <v>0</v>
      </c>
      <c r="G117" s="190">
        <f t="shared" si="12"/>
        <v>0</v>
      </c>
      <c r="H117" s="203"/>
      <c r="I117" s="165">
        <f t="shared" si="14"/>
        <v>0</v>
      </c>
    </row>
    <row r="118" spans="1:9" ht="21" customHeight="1" thickBot="1" x14ac:dyDescent="0.35">
      <c r="A118" s="199" t="s">
        <v>91</v>
      </c>
      <c r="B118" s="188">
        <v>7</v>
      </c>
      <c r="C118" s="204"/>
      <c r="D118" s="205">
        <f t="shared" si="11"/>
        <v>0</v>
      </c>
      <c r="E118" s="190">
        <f t="shared" si="11"/>
        <v>0</v>
      </c>
      <c r="F118" s="190">
        <f t="shared" si="13"/>
        <v>0</v>
      </c>
      <c r="G118" s="190">
        <f t="shared" si="12"/>
        <v>0</v>
      </c>
      <c r="H118" s="203"/>
      <c r="I118" s="165">
        <f t="shared" si="14"/>
        <v>0</v>
      </c>
    </row>
    <row r="119" spans="1:9" ht="21" customHeight="1" thickBot="1" x14ac:dyDescent="0.35">
      <c r="A119" s="199" t="s">
        <v>93</v>
      </c>
      <c r="B119" s="188">
        <v>8</v>
      </c>
      <c r="C119" s="204"/>
      <c r="D119" s="205">
        <f t="shared" si="11"/>
        <v>0</v>
      </c>
      <c r="E119" s="190">
        <f t="shared" si="11"/>
        <v>0</v>
      </c>
      <c r="F119" s="190">
        <f t="shared" si="13"/>
        <v>0</v>
      </c>
      <c r="G119" s="190">
        <f t="shared" si="12"/>
        <v>0</v>
      </c>
      <c r="H119" s="203"/>
      <c r="I119" s="165">
        <f t="shared" si="14"/>
        <v>0</v>
      </c>
    </row>
    <row r="120" spans="1:9" ht="21" customHeight="1" thickBot="1" x14ac:dyDescent="0.35">
      <c r="A120" s="199" t="s">
        <v>95</v>
      </c>
      <c r="B120" s="188">
        <v>9</v>
      </c>
      <c r="C120" s="204"/>
      <c r="D120" s="205">
        <f t="shared" si="11"/>
        <v>0</v>
      </c>
      <c r="E120" s="190">
        <f t="shared" si="11"/>
        <v>0</v>
      </c>
      <c r="F120" s="190">
        <f t="shared" si="13"/>
        <v>0</v>
      </c>
      <c r="G120" s="190">
        <f t="shared" si="12"/>
        <v>0</v>
      </c>
      <c r="H120" s="203"/>
      <c r="I120" s="165">
        <f t="shared" si="14"/>
        <v>0</v>
      </c>
    </row>
    <row r="121" spans="1:9" ht="21" customHeight="1" thickBot="1" x14ac:dyDescent="0.35">
      <c r="A121" s="199" t="s">
        <v>97</v>
      </c>
      <c r="B121" s="188">
        <v>10</v>
      </c>
      <c r="C121" s="204"/>
      <c r="D121" s="205">
        <f t="shared" si="11"/>
        <v>0</v>
      </c>
      <c r="E121" s="190">
        <f t="shared" si="11"/>
        <v>0</v>
      </c>
      <c r="F121" s="190">
        <f t="shared" si="13"/>
        <v>0</v>
      </c>
      <c r="G121" s="190">
        <f t="shared" si="12"/>
        <v>0</v>
      </c>
      <c r="H121" s="203"/>
      <c r="I121" s="165">
        <f t="shared" si="14"/>
        <v>0</v>
      </c>
    </row>
    <row r="122" spans="1:9" ht="21" customHeight="1" thickBot="1" x14ac:dyDescent="0.35">
      <c r="A122" s="199" t="s">
        <v>99</v>
      </c>
      <c r="B122" s="188">
        <v>11</v>
      </c>
      <c r="C122" s="204"/>
      <c r="D122" s="205">
        <f t="shared" si="11"/>
        <v>0</v>
      </c>
      <c r="E122" s="190">
        <f t="shared" si="11"/>
        <v>0</v>
      </c>
      <c r="F122" s="190">
        <f t="shared" si="13"/>
        <v>0</v>
      </c>
      <c r="G122" s="190">
        <f t="shared" si="12"/>
        <v>0</v>
      </c>
      <c r="H122" s="203"/>
      <c r="I122" s="165">
        <f t="shared" si="14"/>
        <v>0</v>
      </c>
    </row>
    <row r="123" spans="1:9" ht="21" customHeight="1" thickBot="1" x14ac:dyDescent="0.35">
      <c r="A123" s="199" t="s">
        <v>101</v>
      </c>
      <c r="B123" s="188">
        <v>12</v>
      </c>
      <c r="C123" s="204"/>
      <c r="D123" s="205">
        <f t="shared" si="11"/>
        <v>0</v>
      </c>
      <c r="E123" s="190">
        <f t="shared" si="11"/>
        <v>0</v>
      </c>
      <c r="F123" s="190">
        <f t="shared" si="13"/>
        <v>0</v>
      </c>
      <c r="G123" s="190">
        <f t="shared" si="12"/>
        <v>0</v>
      </c>
      <c r="H123" s="203"/>
      <c r="I123" s="165">
        <f t="shared" si="14"/>
        <v>0</v>
      </c>
    </row>
    <row r="124" spans="1:9" ht="21" customHeight="1" thickBot="1" x14ac:dyDescent="0.35">
      <c r="A124" s="199" t="s">
        <v>103</v>
      </c>
      <c r="B124" s="188">
        <v>13</v>
      </c>
      <c r="C124" s="204"/>
      <c r="D124" s="205">
        <f t="shared" si="11"/>
        <v>0</v>
      </c>
      <c r="E124" s="190">
        <f t="shared" si="11"/>
        <v>0</v>
      </c>
      <c r="F124" s="190">
        <f t="shared" si="13"/>
        <v>0</v>
      </c>
      <c r="G124" s="190">
        <f t="shared" si="12"/>
        <v>0</v>
      </c>
      <c r="H124" s="203"/>
      <c r="I124" s="165">
        <f t="shared" si="14"/>
        <v>0</v>
      </c>
    </row>
    <row r="125" spans="1:9" ht="21" customHeight="1" thickBot="1" x14ac:dyDescent="0.35">
      <c r="A125" s="199" t="s">
        <v>105</v>
      </c>
      <c r="B125" s="188">
        <v>14</v>
      </c>
      <c r="C125" s="204"/>
      <c r="D125" s="205">
        <f t="shared" si="11"/>
        <v>0</v>
      </c>
      <c r="E125" s="190">
        <f t="shared" si="11"/>
        <v>0</v>
      </c>
      <c r="F125" s="190">
        <f t="shared" si="13"/>
        <v>0</v>
      </c>
      <c r="G125" s="190">
        <f t="shared" si="12"/>
        <v>0</v>
      </c>
      <c r="H125" s="203"/>
      <c r="I125" s="165">
        <f t="shared" si="14"/>
        <v>0</v>
      </c>
    </row>
    <row r="126" spans="1:9" ht="21" customHeight="1" thickBot="1" x14ac:dyDescent="0.35">
      <c r="A126" s="199" t="s">
        <v>178</v>
      </c>
      <c r="B126" s="188">
        <v>15</v>
      </c>
      <c r="C126" s="204"/>
      <c r="D126" s="205">
        <f t="shared" si="11"/>
        <v>0</v>
      </c>
      <c r="E126" s="190">
        <f t="shared" si="11"/>
        <v>0</v>
      </c>
      <c r="F126" s="190">
        <f t="shared" si="13"/>
        <v>0</v>
      </c>
      <c r="G126" s="190">
        <f t="shared" si="12"/>
        <v>0</v>
      </c>
      <c r="H126" s="203"/>
      <c r="I126" s="165">
        <f t="shared" si="14"/>
        <v>0</v>
      </c>
    </row>
    <row r="127" spans="1:9" ht="21" customHeight="1" thickBot="1" x14ac:dyDescent="0.35">
      <c r="A127" s="199" t="s">
        <v>109</v>
      </c>
      <c r="B127" s="188">
        <v>16</v>
      </c>
      <c r="C127" s="204"/>
      <c r="D127" s="205">
        <f t="shared" si="11"/>
        <v>0</v>
      </c>
      <c r="E127" s="190">
        <f t="shared" si="11"/>
        <v>0</v>
      </c>
      <c r="F127" s="190">
        <f t="shared" si="13"/>
        <v>0</v>
      </c>
      <c r="G127" s="190">
        <f t="shared" si="12"/>
        <v>0</v>
      </c>
      <c r="H127" s="203"/>
      <c r="I127" s="165">
        <f t="shared" si="14"/>
        <v>0</v>
      </c>
    </row>
    <row r="128" spans="1:9" ht="21" customHeight="1" thickBot="1" x14ac:dyDescent="0.35">
      <c r="A128" s="199" t="s">
        <v>111</v>
      </c>
      <c r="B128" s="188">
        <v>17</v>
      </c>
      <c r="C128" s="204"/>
      <c r="D128" s="205">
        <f t="shared" si="11"/>
        <v>0</v>
      </c>
      <c r="E128" s="190">
        <f t="shared" si="11"/>
        <v>0</v>
      </c>
      <c r="F128" s="190">
        <f t="shared" si="13"/>
        <v>0</v>
      </c>
      <c r="G128" s="190">
        <f t="shared" si="12"/>
        <v>0</v>
      </c>
      <c r="H128" s="203"/>
      <c r="I128" s="165">
        <f t="shared" si="14"/>
        <v>0</v>
      </c>
    </row>
    <row r="129" spans="1:9" ht="21" customHeight="1" thickBot="1" x14ac:dyDescent="0.35">
      <c r="A129" s="160" t="s">
        <v>113</v>
      </c>
      <c r="B129" s="188">
        <v>18</v>
      </c>
      <c r="C129" s="204"/>
      <c r="D129" s="205">
        <f t="shared" si="11"/>
        <v>0</v>
      </c>
      <c r="E129" s="190">
        <f t="shared" si="11"/>
        <v>0</v>
      </c>
      <c r="F129" s="190">
        <f t="shared" si="13"/>
        <v>0</v>
      </c>
      <c r="G129" s="190">
        <f t="shared" si="12"/>
        <v>0</v>
      </c>
      <c r="H129" s="203"/>
      <c r="I129" s="165">
        <f t="shared" si="14"/>
        <v>0</v>
      </c>
    </row>
    <row r="130" spans="1:9" ht="21" customHeight="1" thickBot="1" x14ac:dyDescent="0.35">
      <c r="A130" s="160" t="s">
        <v>115</v>
      </c>
      <c r="B130" s="188">
        <v>19</v>
      </c>
      <c r="C130" s="204"/>
      <c r="D130" s="205">
        <f t="shared" si="11"/>
        <v>0</v>
      </c>
      <c r="E130" s="190">
        <f t="shared" si="11"/>
        <v>0</v>
      </c>
      <c r="F130" s="190">
        <f t="shared" si="13"/>
        <v>0</v>
      </c>
      <c r="G130" s="190">
        <f t="shared" si="12"/>
        <v>0</v>
      </c>
      <c r="H130" s="203"/>
      <c r="I130" s="165">
        <f t="shared" si="14"/>
        <v>0</v>
      </c>
    </row>
    <row r="131" spans="1:9" ht="21" customHeight="1" thickBot="1" x14ac:dyDescent="0.35">
      <c r="A131" s="160" t="s">
        <v>117</v>
      </c>
      <c r="B131" s="188">
        <v>20</v>
      </c>
      <c r="C131" s="204"/>
      <c r="D131" s="205">
        <f t="shared" si="11"/>
        <v>0</v>
      </c>
      <c r="E131" s="190">
        <f t="shared" si="11"/>
        <v>0</v>
      </c>
      <c r="F131" s="190">
        <f t="shared" si="13"/>
        <v>0</v>
      </c>
      <c r="G131" s="190">
        <f t="shared" si="12"/>
        <v>0</v>
      </c>
      <c r="H131" s="203"/>
      <c r="I131" s="165">
        <f t="shared" si="14"/>
        <v>0</v>
      </c>
    </row>
    <row r="132" spans="1:9" ht="21" customHeight="1" thickBot="1" x14ac:dyDescent="0.35">
      <c r="A132" s="160" t="s">
        <v>119</v>
      </c>
      <c r="B132" s="188">
        <v>21</v>
      </c>
      <c r="C132" s="204"/>
      <c r="D132" s="205">
        <f t="shared" si="11"/>
        <v>0</v>
      </c>
      <c r="E132" s="190">
        <f t="shared" si="11"/>
        <v>0</v>
      </c>
      <c r="F132" s="190">
        <f t="shared" si="13"/>
        <v>0</v>
      </c>
      <c r="G132" s="190">
        <f t="shared" si="12"/>
        <v>0</v>
      </c>
      <c r="H132" s="203"/>
      <c r="I132" s="165">
        <f t="shared" si="14"/>
        <v>0</v>
      </c>
    </row>
    <row r="133" spans="1:9" ht="21" customHeight="1" thickBot="1" x14ac:dyDescent="0.35">
      <c r="A133" s="160" t="s">
        <v>121</v>
      </c>
      <c r="B133" s="188">
        <v>22</v>
      </c>
      <c r="C133" s="204"/>
      <c r="D133" s="205">
        <f t="shared" si="11"/>
        <v>0</v>
      </c>
      <c r="E133" s="190">
        <f t="shared" si="11"/>
        <v>0</v>
      </c>
      <c r="F133" s="190">
        <f t="shared" si="13"/>
        <v>0</v>
      </c>
      <c r="G133" s="190">
        <f t="shared" si="12"/>
        <v>0</v>
      </c>
      <c r="H133" s="203"/>
      <c r="I133" s="165">
        <f t="shared" si="14"/>
        <v>0</v>
      </c>
    </row>
    <row r="134" spans="1:9" ht="21" customHeight="1" thickBot="1" x14ac:dyDescent="0.35">
      <c r="A134" s="173" t="s">
        <v>123</v>
      </c>
      <c r="B134" s="206">
        <v>23</v>
      </c>
      <c r="C134" s="207"/>
      <c r="D134" s="193">
        <f t="shared" si="11"/>
        <v>0</v>
      </c>
      <c r="E134" s="193">
        <f t="shared" si="11"/>
        <v>0</v>
      </c>
      <c r="F134" s="193">
        <f t="shared" si="13"/>
        <v>0</v>
      </c>
      <c r="G134" s="193">
        <f t="shared" si="12"/>
        <v>0</v>
      </c>
      <c r="H134" s="208"/>
      <c r="I134" s="165">
        <f t="shared" si="14"/>
        <v>0</v>
      </c>
    </row>
    <row r="135" spans="1:9" ht="21" customHeight="1" x14ac:dyDescent="0.3">
      <c r="A135" s="209" t="s">
        <v>279</v>
      </c>
      <c r="B135" s="210"/>
      <c r="C135" s="211"/>
      <c r="D135" s="212">
        <f>SUM(D112:D134)</f>
        <v>0</v>
      </c>
      <c r="E135" s="212">
        <f>SUM(E112:E134)</f>
        <v>0</v>
      </c>
      <c r="F135" s="212">
        <f>SUM(F112:F134)</f>
        <v>0</v>
      </c>
      <c r="G135" s="213">
        <f>SUM(G112:G134)</f>
        <v>0</v>
      </c>
      <c r="H135" s="214"/>
      <c r="I135" s="215">
        <f>SUM(I112:I134)</f>
        <v>0</v>
      </c>
    </row>
    <row r="136" spans="1:9" x14ac:dyDescent="0.3">
      <c r="A136" s="36" t="s">
        <v>6</v>
      </c>
      <c r="B136" s="143">
        <f>Certification!C72</f>
        <v>0</v>
      </c>
      <c r="C136" s="143"/>
      <c r="D136" s="143"/>
      <c r="E136" s="216"/>
    </row>
    <row r="137" spans="1:9" x14ac:dyDescent="0.3">
      <c r="A137" s="36" t="s">
        <v>7</v>
      </c>
      <c r="B137" s="144">
        <f>Certification!C73</f>
        <v>0</v>
      </c>
      <c r="C137" s="144"/>
      <c r="D137" s="144"/>
      <c r="E137" s="216"/>
    </row>
    <row r="138" spans="1:9" x14ac:dyDescent="0.3">
      <c r="A138" s="36" t="s">
        <v>66</v>
      </c>
      <c r="B138" s="143" t="str">
        <f>Certification!C74</f>
        <v>Fiscal Year (FY) 2024-25</v>
      </c>
      <c r="C138" s="143"/>
      <c r="D138" s="143"/>
      <c r="E138" s="216"/>
    </row>
    <row r="139" spans="1:9" x14ac:dyDescent="0.3"/>
  </sheetData>
  <sheetProtection algorithmName="SHA-512" hashValue="UklBjOXUV2tBelFYUBlPDaUaRRs8jPmVJUSMfcGrhpZwqder7CztkEurC3rdCO3nGPX71HAxE4aOIH9n3Jtnng==" saltValue="KQbl1rpazpKPnkYojGF4bA==" spinCount="100000" sheet="1" selectLockedCells="1"/>
  <dataConsolidate/>
  <dataValidations xWindow="403" yWindow="395" count="265">
    <dataValidation allowBlank="1" showInputMessage="1" showErrorMessage="1" prompt="Enter Quarter 4 total salaries for Psychologists" sqref="D86" xr:uid="{C2751B92-AD1D-4AC3-AA26-B065572D6A5C}"/>
    <dataValidation allowBlank="1" showInputMessage="1" showErrorMessage="1" prompt="Enter Quarter 4 total salaries for Social Workers" sqref="D87" xr:uid="{81ABE821-B784-44CC-9841-885EEA79CB98}"/>
    <dataValidation allowBlank="1" showInputMessage="1" showErrorMessage="1" prompt="Enter Quarter 4 total salaries for Registered Associate Clinical Social Workers" sqref="D88" xr:uid="{9C80E715-1A35-452C-BED4-81BFDD1C2420}"/>
    <dataValidation allowBlank="1" showInputMessage="1" showErrorMessage="1" prompt="Enter Quarter 4 total salaries for Associate Marriage and Family Therapists" sqref="D90" xr:uid="{1B8482AD-079C-4FE4-8AB5-6442597912C8}"/>
    <dataValidation allowBlank="1" showInputMessage="1" showErrorMessage="1" prompt="Enter Quarter 4 total salaries for Nurses" sqref="D91" xr:uid="{14F91EBB-5479-4F46-8FDC-8FF4D0018C6F}"/>
    <dataValidation allowBlank="1" showInputMessage="1" showErrorMessage="1" prompt="Enter Quarter 4 total salaries for Licensed Vocational Nurses" sqref="D92" xr:uid="{EAC8D11F-7265-4128-8BE6-93F49EC569A0}"/>
    <dataValidation allowBlank="1" showInputMessage="1" showErrorMessage="1" prompt="Enter Quarter 4 total salaries for Trained Health Care Aides " sqref="D93" xr:uid="{9D1547C1-55BB-48E2-9A92-345076823F74}"/>
    <dataValidation allowBlank="1" showInputMessage="1" showErrorMessage="1" prompt="Enter Quarter 4 total salaries for Speech-Language Pathologists" sqref="D94" xr:uid="{45580505-6C0C-4374-9AD7-EE395D11246A}"/>
    <dataValidation allowBlank="1" showInputMessage="1" showErrorMessage="1" prompt="Enter Quarter 4 total salaries for Speech-Language Pathology Assistants" sqref="D95" xr:uid="{B8BC2C26-9C03-44C1-8188-AD24C51B0D7C}"/>
    <dataValidation allowBlank="1" showInputMessage="1" showErrorMessage="1" prompt="Enter Quarter 4 total salaries for Audiologists" sqref="D96" xr:uid="{9A1B21EA-5ABA-4BC0-BF43-180D599D0E20}"/>
    <dataValidation allowBlank="1" showInputMessage="1" showErrorMessage="1" prompt="Enter Quarter 4 total salaries for Physical Therapists" sqref="D97" xr:uid="{E038A95A-561C-4420-9165-E017392C1D38}"/>
    <dataValidation allowBlank="1" showInputMessage="1" showErrorMessage="1" prompt="Enter Quarter 4 total salaries for Physical Therapy Assistants" sqref="D98" xr:uid="{B79F1E89-8A15-474C-9409-BFE532501A1D}"/>
    <dataValidation allowBlank="1" showInputMessage="1" showErrorMessage="1" prompt="Enter Quarter 4 total salaries for Occupational Therapists" sqref="D99" xr:uid="{1D0980AA-B767-43F2-8521-68BE060DDF5C}"/>
    <dataValidation allowBlank="1" showInputMessage="1" showErrorMessage="1" prompt="Enter Quarter 4 total salaries for Occupational Therapy Assistants" sqref="D100" xr:uid="{5A280091-581F-4080-B66A-5E98CBEDC6DF}"/>
    <dataValidation allowBlank="1" showInputMessage="1" showErrorMessage="1" prompt="Enter Quarter 4 total salaries for Physicians/Psychiatrists" sqref="D101" xr:uid="{F1304D0F-AEAE-41BB-B4BF-E5F6E843FEF5}"/>
    <dataValidation allowBlank="1" showInputMessage="1" showErrorMessage="1" prompt="Enter Quarter 4 total salaries for Physician Assistants" sqref="D102" xr:uid="{67EEEA2D-7E63-4881-8CD5-C916EADC3035}"/>
    <dataValidation allowBlank="1" showInputMessage="1" showErrorMessage="1" prompt="Enter Quarter 4 total salaries for Orientation and Mobility Specialists" sqref="D104" xr:uid="{77920951-9CA2-4F96-8E47-E655271BE83F}"/>
    <dataValidation allowBlank="1" showInputMessage="1" showErrorMessage="1" prompt="Enter Quarter 4 total salaries for Program Specialists" sqref="D108" xr:uid="{ED13FE0D-1020-45B3-98A0-F05D05840698}"/>
    <dataValidation allowBlank="1" showInputMessage="1" showErrorMessage="1" prompt="Enter Quarter 4 total salaries for Audiometrists" sqref="D103" xr:uid="{323F1AAC-ECCA-40FB-B3EA-D69171404177}"/>
    <dataValidation allowBlank="1" showInputMessage="1" showErrorMessage="1" prompt="Enter Quarter 4 total salaries for Registered Dieticians" sqref="D106" xr:uid="{87EEFC0E-F83A-42D2-93D6-88950712478B}"/>
    <dataValidation allowBlank="1" showInputMessage="1" showErrorMessage="1" prompt="Enter Quarter 4 total salaries for Respiratory Therapists" sqref="D107" xr:uid="{9E2D1942-A50F-4D22-A643-20339B6941CA}"/>
    <dataValidation allowBlank="1" showInputMessage="1" showErrorMessage="1" prompt="Enter Quarter 4 total benefits for Program Specialists" sqref="E108" xr:uid="{9A05A02C-5672-4ABA-8B6E-9EE3679289E3}"/>
    <dataValidation allowBlank="1" showInputMessage="1" showErrorMessage="1" prompt="Enter Quarter 4 total benefits for Psychologists" sqref="E86" xr:uid="{C0112962-7B57-4BAF-90E4-C277D89505C3}"/>
    <dataValidation allowBlank="1" showInputMessage="1" showErrorMessage="1" prompt="Enter Quarter 4 total benefits for Social Workers" sqref="E87" xr:uid="{2D04574F-62F4-414A-A6DB-7C4ED149B491}"/>
    <dataValidation allowBlank="1" showInputMessage="1" showErrorMessage="1" prompt="Enter Quarter 4 total benefits for Registered Associate Clinical Social Workers" sqref="E88" xr:uid="{2AC63A98-F11B-4B30-A9B9-5AFB344AFCA6}"/>
    <dataValidation allowBlank="1" showInputMessage="1" showErrorMessage="1" prompt="Enter Quarter 4 total benefits for Associate Marriage and Family Therapists" sqref="E90" xr:uid="{CFF90F52-D798-4C79-9B0E-F3CFC001851A}"/>
    <dataValidation allowBlank="1" showInputMessage="1" showErrorMessage="1" prompt="Enter Quarter 4 total benefits for Nurses" sqref="E91" xr:uid="{F6E30DD8-6914-4694-B1B0-DD57517F9657}"/>
    <dataValidation allowBlank="1" showInputMessage="1" showErrorMessage="1" prompt="Enter Quarter 4 total benefits for Licensed Vocational Nurses" sqref="E92" xr:uid="{22AE456E-0D63-452D-A5A9-275876F5D66C}"/>
    <dataValidation allowBlank="1" showInputMessage="1" showErrorMessage="1" prompt="Enter Quarter 4 total benefits for Trained Health Care Aides" sqref="E93" xr:uid="{9FD27494-2079-4120-886F-A1DAFD3E4C95}"/>
    <dataValidation allowBlank="1" showInputMessage="1" showErrorMessage="1" prompt="Enter Quarter 4 total benefits for Speech-Language Pathologists" sqref="E94" xr:uid="{B9A4F12B-67BE-4FA1-96E2-CB9408ABFFAC}"/>
    <dataValidation allowBlank="1" showInputMessage="1" showErrorMessage="1" prompt="Enter Quarter 4 total benefits for Speech-Language Pathology Assistants" sqref="E95" xr:uid="{42C03AF7-D390-4AC2-BCDA-C8FDEFE04017}"/>
    <dataValidation allowBlank="1" showInputMessage="1" showErrorMessage="1" prompt="Enter Quarter 4 total benefits for Audiologists" sqref="E96" xr:uid="{D7D4BE32-7AC0-4C8A-9DC0-14313283FAC1}"/>
    <dataValidation allowBlank="1" showInputMessage="1" showErrorMessage="1" prompt="Enter Quarter 4 total benefits for Physical Therapists" sqref="E97" xr:uid="{E426F8A6-07AD-4BBD-A411-E83E0FA75D82}"/>
    <dataValidation allowBlank="1" showInputMessage="1" showErrorMessage="1" prompt="Enter Quarter 4 total benefits for Physical Therapy Assistants" sqref="E98" xr:uid="{EBB9C8FF-AED9-43BC-B7ED-67C6C42B7758}"/>
    <dataValidation allowBlank="1" showInputMessage="1" showErrorMessage="1" prompt="Enter Quarter 4 total benefits for Occupational Therapists" sqref="E99" xr:uid="{AA1217B8-3E2D-46D9-91C7-BEB2A87DFF07}"/>
    <dataValidation allowBlank="1" showInputMessage="1" showErrorMessage="1" prompt="Enter Quarter 4 total benefits for Occupational Therapy Assistants" sqref="E100" xr:uid="{ECAF720D-A791-4C4F-B67B-B1F42563F24B}"/>
    <dataValidation allowBlank="1" showInputMessage="1" showErrorMessage="1" prompt="Enter Quarter 4 total benefits for Physicians/Psychiatrists" sqref="E101" xr:uid="{30F1B3DB-92B3-4AC5-8144-5222F8DB65F6}"/>
    <dataValidation allowBlank="1" showInputMessage="1" showErrorMessage="1" prompt="Enter Quarter 4 total benefits for Physician Assistants" sqref="E102" xr:uid="{61636D59-42A5-4A13-8552-57AA3D59124D}"/>
    <dataValidation allowBlank="1" showInputMessage="1" showErrorMessage="1" prompt="Enter Quarter 4 total benefits for Orientation and Mobility Specialists" sqref="E104" xr:uid="{14AF6E30-8DBE-442E-BBB7-CDC0B2B6EEAC}"/>
    <dataValidation allowBlank="1" showInputMessage="1" showErrorMessage="1" prompt="Enter Quarter 4 total benefits for Optometrists" sqref="E105" xr:uid="{D1C53B2D-4195-48EA-9A9C-11469CD50368}"/>
    <dataValidation allowBlank="1" showInputMessage="1" showErrorMessage="1" prompt="Enter Quarter 4 total benefits for Audiometrists" sqref="E103" xr:uid="{A26FB530-C4AE-45D2-B2C3-6C5D084321A8}"/>
    <dataValidation allowBlank="1" showInputMessage="1" showErrorMessage="1" prompt="Enter Quarter 4 total benefits for Registered Dieticians" sqref="E106" xr:uid="{AC3748D5-6D92-48FB-9981-2D5D9132A18B}"/>
    <dataValidation allowBlank="1" showInputMessage="1" showErrorMessage="1" prompt="Enter Quarter 4 total benefits for Respiratory Therapists" sqref="E107" xr:uid="{7DE26434-58FF-43DB-83BE-017845A4C726}"/>
    <dataValidation allowBlank="1" showInputMessage="1" showErrorMessage="1" prompt="Report any federal revenues your L E A received in Quarter 1. L E A B O P reimbursement is not considered to be federal funds on the C R C S." sqref="G8:G30" xr:uid="{7F3D1593-8C6E-47D7-BCFE-4EF3E3A1C5DD}"/>
    <dataValidation allowBlank="1" showInputMessage="1" showErrorMessage="1" prompt="Enter the revenue account number(s) where the revenues reported in Excel Column F are booked in your SACS system._x000a_" sqref="H112:H134" xr:uid="{72993499-D0B3-4B0B-9AAE-6EE8BBEE909E}"/>
    <dataValidation allowBlank="1" showInputMessage="1" showErrorMessage="1" prompt="Enter the revenue account number(s) where the revenues reported in Excel Column G are booked in your S A C S system in Quarter 1._x000a_" sqref="H8:H30" xr:uid="{846583D5-8809-4521-ACEB-611B43781EA0}"/>
    <dataValidation allowBlank="1" showInputMessage="1" showErrorMessage="1" prompt="Enter the number of Time Survey Participants (T S Ps) that participated in the Random Moment Time Survey (R M T S) for Program Specialists in Quarter 2." sqref="C56" xr:uid="{588A95A6-0CE1-4880-BE1D-FA072D0C8CAD}"/>
    <dataValidation allowBlank="1" showInputMessage="1" showErrorMessage="1" prompt="Enter Quarter 4 total salaries for Optometrists" sqref="D105" xr:uid="{4D217A85-7276-4BFC-BC2E-0EAA0AE469B0}"/>
    <dataValidation allowBlank="1" showInputMessage="1" showErrorMessage="1" prompt="Enter Quarter 4 total salaries for Counselors/M F Ts" sqref="D89" xr:uid="{86A47440-D822-4BBD-9B62-878D2A061A59}"/>
    <dataValidation allowBlank="1" showInputMessage="1" showErrorMessage="1" prompt="Enter Quarter 4 total benefits for Counselors/M F Ts" sqref="E89" xr:uid="{10265B7F-841B-4127-A88D-AFDF4E138199}"/>
    <dataValidation allowBlank="1" showInputMessage="1" showErrorMessage="1" prompt="Enter Quarter 1 total salaries for Psychologists" sqref="D8" xr:uid="{0CF4A818-87C2-4C02-9FAC-2617EB87A358}"/>
    <dataValidation allowBlank="1" showInputMessage="1" showErrorMessage="1" prompt="Enter Quarter 1 total salaries for Social Workers" sqref="D9" xr:uid="{B8C0CE23-6138-4A83-BC60-80FA070C4F31}"/>
    <dataValidation allowBlank="1" showInputMessage="1" showErrorMessage="1" prompt="Enter Quarter 1 total salaries for Registered Associate Clinical Social Workers" sqref="D10" xr:uid="{ABD745CD-DE10-4066-9EAC-8B7C2B410C70}"/>
    <dataValidation allowBlank="1" showInputMessage="1" showErrorMessage="1" prompt="Enter Quarter 1 total salaries for Counselors/M F Ts" sqref="D11" xr:uid="{38DE7562-3580-4FC7-8A2A-0608404E980F}"/>
    <dataValidation allowBlank="1" showInputMessage="1" showErrorMessage="1" prompt="Enter Quarter 1 total salaries for Associate Marriage and Family Therapists" sqref="D12" xr:uid="{5FA10214-B544-4DBA-BBC2-08B86AEAEED8}"/>
    <dataValidation allowBlank="1" showInputMessage="1" showErrorMessage="1" prompt="Enter Quarter 1 total salaries for Nurses" sqref="D13" xr:uid="{62571065-EAFE-419A-9C2E-1D5F187E441C}"/>
    <dataValidation allowBlank="1" showInputMessage="1" showErrorMessage="1" prompt="Enter Quarter 1 total salaries for Licensed Vocational Nurses" sqref="D14" xr:uid="{7C4E636D-AC7F-40FF-820E-7C4EFBD658E2}"/>
    <dataValidation allowBlank="1" showInputMessage="1" showErrorMessage="1" prompt="Enter Quarter 1 total salaries for Trained Health Care Aides " sqref="D15" xr:uid="{AE973949-D0EB-4AEF-A1CF-060091DEDF1B}"/>
    <dataValidation allowBlank="1" showInputMessage="1" showErrorMessage="1" prompt="Enter Quarter 1 total salaries for Speech-Language Pathologists" sqref="D16" xr:uid="{8EC63F13-EB3B-46DF-A18C-F17F84D18F9C}"/>
    <dataValidation allowBlank="1" showInputMessage="1" showErrorMessage="1" prompt="Enter Quarter 1 total salaries for Speech-Language Pathology Assistants" sqref="D17" xr:uid="{FB7A21F2-D393-4D4F-B89A-C30FCCFAD3E0}"/>
    <dataValidation allowBlank="1" showInputMessage="1" showErrorMessage="1" prompt="Enter Quarter 1 total salaries for Audiologists" sqref="D18" xr:uid="{5F95454E-47B2-483C-B2AE-81E8419EF7D5}"/>
    <dataValidation allowBlank="1" showInputMessage="1" showErrorMessage="1" prompt="Enter Quarter 1 total salaries for Physical Therapists" sqref="D19" xr:uid="{C76451E9-44DA-439B-9B9E-9643365DD994}"/>
    <dataValidation allowBlank="1" showInputMessage="1" showErrorMessage="1" prompt="Enter Quarter 1 total salaries for Physical Therapy Assistants" sqref="D20" xr:uid="{CD525D49-8FAD-42DC-AE5E-96DD9D9D9EC7}"/>
    <dataValidation allowBlank="1" showInputMessage="1" showErrorMessage="1" prompt="Enter Quarter 1 total salaries for Occupational Therapists" sqref="D21" xr:uid="{00FF00AD-C8DB-4C53-B40F-19B824BD840E}"/>
    <dataValidation allowBlank="1" showInputMessage="1" showErrorMessage="1" prompt="Enter Quarter 1 total salaries for Occupational Therapy Assistants" sqref="D22" xr:uid="{CB5BDC06-1C35-451B-9522-F76DC916D782}"/>
    <dataValidation allowBlank="1" showInputMessage="1" showErrorMessage="1" prompt="Enter Quarter 1 total salaries for Physicians/Psychiatrists" sqref="D23" xr:uid="{844F9358-D5E7-44C3-AA39-DD9B2420487E}"/>
    <dataValidation allowBlank="1" showInputMessage="1" showErrorMessage="1" prompt="Enter Quarter 1 total salaries for Physician Assistants" sqref="D24" xr:uid="{1FF0049C-BA3E-4788-9484-F9B8F323948A}"/>
    <dataValidation allowBlank="1" showInputMessage="1" showErrorMessage="1" prompt="Enter Quarter 1 total salaries for Audiometrists" sqref="D25" xr:uid="{8AFB206C-80CD-4D2E-B622-23733D56AFC5}"/>
    <dataValidation allowBlank="1" showInputMessage="1" showErrorMessage="1" prompt="Enter Quarter 1 total salaries for Orientation and Mobility Specialists" sqref="D26" xr:uid="{A16793EB-64CE-41E6-B6FC-8C370564A1A1}"/>
    <dataValidation allowBlank="1" showInputMessage="1" showErrorMessage="1" prompt="Enter Quarter 1 total salaries for Optometrists" sqref="D27" xr:uid="{A8154644-0C20-48D7-95CC-C22484FEE32D}"/>
    <dataValidation allowBlank="1" showInputMessage="1" showErrorMessage="1" prompt="Enter Quarter 1 total salaries for Registered Dieticians" sqref="D28" xr:uid="{84F8A8BE-2EC1-4675-9104-D3D100C6CF58}"/>
    <dataValidation allowBlank="1" showInputMessage="1" showErrorMessage="1" prompt="Enter Quarter 1 total salaries for Respiratory Therapists" sqref="D29" xr:uid="{A55E2953-B67D-4AAB-B069-EBB2A38C8919}"/>
    <dataValidation allowBlank="1" showInputMessage="1" showErrorMessage="1" prompt="Enter Quarter 1 total salaries for Program Specialists" sqref="D30" xr:uid="{74BAE2C2-ABD4-4789-AD58-1C17D2B5EC97}"/>
    <dataValidation allowBlank="1" showInputMessage="1" showErrorMessage="1" prompt="Enter Quarter 1 total benefits for Psychologists" sqref="E8" xr:uid="{E08FD9B7-FDA5-49A7-8553-758FDEAE2DD9}"/>
    <dataValidation allowBlank="1" showInputMessage="1" showErrorMessage="1" prompt="Enter Quarter 1 total benefits for Social Workers" sqref="E9" xr:uid="{0BD77781-7E8D-41CB-BB3D-B2AE6E16C655}"/>
    <dataValidation allowBlank="1" showInputMessage="1" showErrorMessage="1" prompt="Enter Quarter 1 total benefits for Registered Associate Clinical Social Workers" sqref="E10" xr:uid="{7082CF5F-DEB0-40E6-A3BD-FBAC63FA05E8}"/>
    <dataValidation allowBlank="1" showInputMessage="1" showErrorMessage="1" prompt="Enter Quarter 1 total benefits for Counselors/M F Ts" sqref="E11" xr:uid="{C7F94134-E132-41B2-9FF6-1037EFE32EB7}"/>
    <dataValidation allowBlank="1" showInputMessage="1" showErrorMessage="1" prompt="Enter Quarter 1 total benefits for Associate Marriage and Family Therapists" sqref="E12" xr:uid="{29EAF20B-2E3F-4FC2-B775-97FA8ABA5BB2}"/>
    <dataValidation allowBlank="1" showInputMessage="1" showErrorMessage="1" prompt="Enter Quarter 1 total benefits for Nurses" sqref="E13" xr:uid="{A6813FEE-D824-4471-B01B-DD0C5EF9BBF4}"/>
    <dataValidation allowBlank="1" showInputMessage="1" showErrorMessage="1" prompt="Enter Quarter 1 total benefits for Licensed Vocational Nurses" sqref="E14" xr:uid="{AC02B92E-B435-4B0D-B440-4C581A74A2CE}"/>
    <dataValidation allowBlank="1" showInputMessage="1" showErrorMessage="1" prompt="Enter Quarter 1 total benefits for Trained Health Care Aides" sqref="E15" xr:uid="{8886056C-FE01-46F0-BAA4-D36089102C67}"/>
    <dataValidation allowBlank="1" showInputMessage="1" showErrorMessage="1" prompt="Enter Quarter 1 total benefits for Speech-Language Pathologists" sqref="E16" xr:uid="{A286EAD0-3CF7-4DB2-9BFE-A54C70201DFE}"/>
    <dataValidation allowBlank="1" showInputMessage="1" showErrorMessage="1" prompt="Enter Quarter 1 total benefits for Speech-Language Pathology Assistants" sqref="E17" xr:uid="{51BCA22A-3B10-4B6A-8601-248F2C7D708F}"/>
    <dataValidation allowBlank="1" showInputMessage="1" showErrorMessage="1" prompt="Enter Quarter 1 total benefits for Audiologists" sqref="E18" xr:uid="{5387E9A4-DFBD-4CA6-A72E-DC12E505E917}"/>
    <dataValidation allowBlank="1" showInputMessage="1" showErrorMessage="1" prompt="Enter Quarter 1 total benefits for Physical Therapists" sqref="E19" xr:uid="{796C03D1-6D90-47C8-8723-B1E84368F20E}"/>
    <dataValidation allowBlank="1" showInputMessage="1" showErrorMessage="1" prompt="Enter Quarter 1 total benefits for Physical Therapy Assistants" sqref="E20" xr:uid="{639DB151-154B-47A5-A8F5-4D1850377874}"/>
    <dataValidation allowBlank="1" showInputMessage="1" showErrorMessage="1" prompt="Enter Quarter 1 total benefits for Occupational Therapists" sqref="E21" xr:uid="{9B3572D6-D29B-435A-84FF-741B8612678D}"/>
    <dataValidation allowBlank="1" showInputMessage="1" showErrorMessage="1" prompt="Enter Quarter 1 total benefits for Occupational Therapy Assistants" sqref="E22" xr:uid="{7AE1C041-2D45-4823-A16C-BA9585933E71}"/>
    <dataValidation allowBlank="1" showInputMessage="1" showErrorMessage="1" prompt="Enter Quarter 1 total benefits for Physicians/Psychiatrists" sqref="E23" xr:uid="{87CD2188-CA4A-43DD-A732-D814A4BC71F9}"/>
    <dataValidation allowBlank="1" showInputMessage="1" showErrorMessage="1" prompt="Enter Quarter 1 total benefits for Physician Assistants" sqref="E24" xr:uid="{569F7683-9D0B-488C-A5C8-49D8838BA2DC}"/>
    <dataValidation allowBlank="1" showInputMessage="1" showErrorMessage="1" prompt="Enter Quarter 1 total benefits for Audiometrists" sqref="E25" xr:uid="{0F8F82C8-2C87-4CFB-B43C-AE3753584A83}"/>
    <dataValidation allowBlank="1" showInputMessage="1" showErrorMessage="1" prompt="Enter Quarter 1 total benefits for Orientation and Mobility Specialists" sqref="E26" xr:uid="{3930865D-D3E4-41E7-9479-1663AC034433}"/>
    <dataValidation allowBlank="1" showInputMessage="1" showErrorMessage="1" prompt="Enter Quarter 1 total benefits for Optometrists" sqref="E27" xr:uid="{40DD5C0A-03F4-49C7-875E-2B1BB18B57D5}"/>
    <dataValidation allowBlank="1" showInputMessage="1" showErrorMessage="1" prompt="Enter Quarter 1 total benefits for Registered Dieticians" sqref="E28" xr:uid="{ABD9E1F0-FADA-4782-9815-6F5E7E237424}"/>
    <dataValidation allowBlank="1" showInputMessage="1" showErrorMessage="1" prompt="Enter Quarter 1 total benefits for Respiratory Therapists" sqref="E29" xr:uid="{6E4B607C-6527-476E-B6C2-613F1203068D}"/>
    <dataValidation allowBlank="1" showInputMessage="1" showErrorMessage="1" prompt="Enter Quarter 1 total benefits for Program Specialists" sqref="E30" xr:uid="{BA7FBE9F-CF82-484E-AD3C-77C6A033E84A}"/>
    <dataValidation allowBlank="1" showInputMessage="1" showErrorMessage="1" prompt="Report any federal revenues your L E A received in Quarter 2. L E A B O P reimbursement is not considered to be federal funds on the C R C S." sqref="G34 G35 G36 G37 G38 G39 G40 G41 G42 G43 G44 G45 G46 G47 G48 G49 G50 G51 G52 G53 G54 G55 G56" xr:uid="{9647BF15-E1CB-4EBA-B204-E8C27D2EF07A}"/>
    <dataValidation allowBlank="1" showInputMessage="1" showErrorMessage="1" prompt="Enter the revenue account number(s) where the revenues reported in Excel Column G are booked in your S A C S system in Quarter 2._x000a_" sqref="H34" xr:uid="{E83C0DA3-FF7A-4242-83FA-963C0F3A633E}"/>
    <dataValidation allowBlank="1" showInputMessage="1" showErrorMessage="1" prompt="Enter the revenue account number(s) where the revenues reported in Excel Column G are booked in your S A C S system in Quarter 2." sqref="H35 H36 H37 H38 H39 H40 H41 H42 H43 H44 H45 H46 H47 H48 H49 H50 H51 H52 H53 H54 H55 H56" xr:uid="{90779873-5DD3-4BB1-8021-7C60B67B8E1D}"/>
    <dataValidation allowBlank="1" showInputMessage="1" showErrorMessage="1" prompt="Enter Quarter 2 total salaries for Psychologists" sqref="D34" xr:uid="{85934FDB-4EAE-44C6-95CC-8DA28B058C62}"/>
    <dataValidation allowBlank="1" showInputMessage="1" showErrorMessage="1" prompt="Enter Quarter 2 total salaries for Social Workers" sqref="D35" xr:uid="{890034F5-90C3-4062-B395-6D74EAA80785}"/>
    <dataValidation allowBlank="1" showInputMessage="1" showErrorMessage="1" prompt="Enter Quarter 2 total salaries for Registered Associate Clinical Social Workers" sqref="D36" xr:uid="{EE8C30FA-BD33-4310-AEA6-E416E86633E7}"/>
    <dataValidation allowBlank="1" showInputMessage="1" showErrorMessage="1" prompt="Enter Quarter 2 total salaries for Counselors/M F Ts" sqref="D37" xr:uid="{4F313DF5-5FAE-4102-8877-E8A0239F4E91}"/>
    <dataValidation allowBlank="1" showInputMessage="1" showErrorMessage="1" prompt="Enter Quarter 2 total salaries for Associate Marriage and Family Therapists" sqref="D38" xr:uid="{75FFE51D-16BC-4856-BD68-6433665D9655}"/>
    <dataValidation allowBlank="1" showInputMessage="1" showErrorMessage="1" prompt="Enter Quarter 2 total salaries for Nurses" sqref="D39" xr:uid="{9358CFC5-40CC-4E34-85D3-3AD3AF17DA05}"/>
    <dataValidation allowBlank="1" showInputMessage="1" showErrorMessage="1" prompt="Enter Quarter 2 total salaries for Licensed Vocational Nurses" sqref="D40" xr:uid="{0BCDAFBA-5FE7-4DFC-BAC6-813FCC72DF80}"/>
    <dataValidation allowBlank="1" showInputMessage="1" showErrorMessage="1" prompt="Enter Quarter 2 total salaries for Trained Health Care Aides " sqref="D41" xr:uid="{DC78EBD5-ABAF-4542-9D54-90420DCAE55E}"/>
    <dataValidation allowBlank="1" showInputMessage="1" showErrorMessage="1" prompt="Enter Quarter 2 total salaries for Speech-Language Pathologists" sqref="D42" xr:uid="{216716D5-95DA-4CD7-89F3-DE0CBB9CDBF0}"/>
    <dataValidation allowBlank="1" showInputMessage="1" showErrorMessage="1" prompt="Enter Quarter 2 total salaries for Speech-Language Pathology Assistants" sqref="D43" xr:uid="{9A247AF0-8426-42A7-A1D1-94F327A1EFC5}"/>
    <dataValidation allowBlank="1" showInputMessage="1" showErrorMessage="1" prompt="Enter Quarter 2 total salaries for Audiologists" sqref="D44" xr:uid="{541A39B7-2F92-41AE-A9E9-850ADD28E115}"/>
    <dataValidation allowBlank="1" showInputMessage="1" showErrorMessage="1" prompt="Enter Quarter 2 total salaries for Physical Therapists" sqref="D45" xr:uid="{87A23E8F-5734-4D8B-80C5-9234001F5278}"/>
    <dataValidation allowBlank="1" showInputMessage="1" showErrorMessage="1" prompt="Enter Quarter 2 total salaries for Physical Therapy Assistants" sqref="D46" xr:uid="{656085F9-BDA1-4B46-8ED3-25E570AC60CE}"/>
    <dataValidation allowBlank="1" showInputMessage="1" showErrorMessage="1" prompt="Enter Quarter 2 total salaries for Occupational Therapists" sqref="D47" xr:uid="{7D79C7E6-A05C-4938-8069-0EE1D9181A9C}"/>
    <dataValidation allowBlank="1" showInputMessage="1" showErrorMessage="1" prompt="Enter Quarter 2 total salaries for Occupational Therapy Assistants" sqref="D48" xr:uid="{3F1131D8-A19A-4E85-9D8D-5E231BFB82C0}"/>
    <dataValidation allowBlank="1" showInputMessage="1" showErrorMessage="1" prompt="Enter Quarter 2 total salaries for Physicians/Psychiatrists" sqref="D49" xr:uid="{EBF096A7-A097-4AC7-8000-B51755BAD2FF}"/>
    <dataValidation allowBlank="1" showInputMessage="1" showErrorMessage="1" prompt="Enter Quarter 2 total salaries for Physician Assistants" sqref="D50" xr:uid="{3BE6E21F-689E-4090-8FDB-21604266F801}"/>
    <dataValidation allowBlank="1" showInputMessage="1" showErrorMessage="1" prompt="Enter Quarter 2 total salaries for Audiometrists" sqref="D51" xr:uid="{080BC09E-B21A-413A-A60D-64E61B511B46}"/>
    <dataValidation allowBlank="1" showInputMessage="1" showErrorMessage="1" prompt="Enter Quarter 2 total salaries for Orientation and Mobility Specialists" sqref="D52" xr:uid="{70A86119-3168-489F-8251-01F32B3F79FF}"/>
    <dataValidation allowBlank="1" showInputMessage="1" showErrorMessage="1" prompt="Enter Quarter 2 total salaries for Optometrists" sqref="D53" xr:uid="{7FE3E5BA-E453-4B83-BCAD-6EEA5599B101}"/>
    <dataValidation allowBlank="1" showInputMessage="1" showErrorMessage="1" prompt="Enter Quarter 2 total salaries for Registered Dieticians" sqref="D54" xr:uid="{1E31EC0A-A263-49F8-914B-438D9889F977}"/>
    <dataValidation allowBlank="1" showInputMessage="1" showErrorMessage="1" prompt="Enter Quarter 2 total salaries for Respiratory Therapists" sqref="D55" xr:uid="{26C7A3FB-AB05-4879-9118-650F695A2AB8}"/>
    <dataValidation allowBlank="1" showInputMessage="1" showErrorMessage="1" prompt="Enter Quarter 2 total salaries for Program Specialists" sqref="D56" xr:uid="{049D3D5C-F622-46BE-8675-5EA347968658}"/>
    <dataValidation allowBlank="1" showInputMessage="1" showErrorMessage="1" prompt="Enter Quarter 2 total benefits for Psychologists" sqref="E34" xr:uid="{26BD82A9-A4D2-4902-8EF7-EE7AE412E351}"/>
    <dataValidation allowBlank="1" showInputMessage="1" showErrorMessage="1" prompt="Enter Quarter 2 total benefits for Social Workers" sqref="E35" xr:uid="{76AD3A02-5D80-4BA0-8F08-8566F7CDF0E6}"/>
    <dataValidation allowBlank="1" showInputMessage="1" showErrorMessage="1" prompt="Enter Quarter 2 total benefits for Registered Associate Clinical Social Workers" sqref="E36" xr:uid="{14DE2FDE-E4B3-47D8-9735-97826C9997D0}"/>
    <dataValidation allowBlank="1" showInputMessage="1" showErrorMessage="1" prompt="Enter Quarter 2 total benefits for Counselors/M F Ts" sqref="E37" xr:uid="{5EF031F8-8318-4AFA-BC09-19A2CC5D9026}"/>
    <dataValidation allowBlank="1" showInputMessage="1" showErrorMessage="1" prompt="Enter Quarter 2 total benefits for Associate Marriage and Family Therapists" sqref="E38" xr:uid="{19CCF8E3-9B1A-4BE3-9FA0-D085276C3A94}"/>
    <dataValidation allowBlank="1" showInputMessage="1" showErrorMessage="1" prompt="Enter Quarter 2 total benefits for Nurses" sqref="E39" xr:uid="{D8E00CD1-35DE-4FD6-B82F-9CC425B64F33}"/>
    <dataValidation allowBlank="1" showInputMessage="1" showErrorMessage="1" prompt="Enter Quarter 2 total benefits for Licensed Vocational Nurses" sqref="E40" xr:uid="{17242EB5-6916-4604-BB50-0B1CDFEF20BA}"/>
    <dataValidation allowBlank="1" showInputMessage="1" showErrorMessage="1" prompt="Enter Quarter 2 total benefits for Trained Health Care Aides" sqref="E41" xr:uid="{6459DB27-2AED-4590-85A7-A7479FA885F0}"/>
    <dataValidation allowBlank="1" showInputMessage="1" showErrorMessage="1" prompt="Enter Quarter 2 total benefits for Speech-Language Pathologists" sqref="E42" xr:uid="{0CCB5A85-38A7-4974-8112-7D39CE54011C}"/>
    <dataValidation allowBlank="1" showInputMessage="1" showErrorMessage="1" prompt="Enter Quarter 2 total benefits for Speech-Language Pathology Assistants" sqref="E43" xr:uid="{EF7FE24A-9548-45F6-9782-5D7F4121F15E}"/>
    <dataValidation allowBlank="1" showInputMessage="1" showErrorMessage="1" prompt="Enter Quarter 2 total benefits for Audiologists" sqref="E44" xr:uid="{8459150B-DE84-4350-880E-B79294A52614}"/>
    <dataValidation allowBlank="1" showInputMessage="1" showErrorMessage="1" prompt="Enter Quarter 2 total benefits for Physical Therapists" sqref="E45" xr:uid="{FA5423B2-EE58-4C71-A76E-36D203C08160}"/>
    <dataValidation allowBlank="1" showInputMessage="1" showErrorMessage="1" prompt="Enter Quarter 2 total benefits for Physical Therapy Assistants" sqref="E46" xr:uid="{23F41713-0774-482E-8267-73BC1EF294F4}"/>
    <dataValidation allowBlank="1" showInputMessage="1" showErrorMessage="1" prompt="Enter Quarter 2 total benefits for Occupational Therapists" sqref="E47" xr:uid="{C15C87BA-BD43-40E7-86D8-8144C4472D98}"/>
    <dataValidation allowBlank="1" showInputMessage="1" showErrorMessage="1" prompt="Enter Quarter 2 total benefits for Occupational Therapy Assistants" sqref="E48" xr:uid="{5089757E-0D79-4C2E-8CD3-1A62D01B66FD}"/>
    <dataValidation allowBlank="1" showInputMessage="1" showErrorMessage="1" prompt="Enter Quarter 2 total benefits for Physicians/Psychiatrists" sqref="E49" xr:uid="{53942E23-D3AD-4315-9C0C-60E18D84CAF0}"/>
    <dataValidation allowBlank="1" showInputMessage="1" showErrorMessage="1" prompt="Enter Quarter 2 total benefits for Physician Assistants" sqref="E50" xr:uid="{A8370E88-EA1D-4CCB-B65E-E1B2824B2934}"/>
    <dataValidation allowBlank="1" showInputMessage="1" showErrorMessage="1" prompt="Enter Quarter 2 total benefits for Audiometrists" sqref="E51" xr:uid="{72BCBF0E-597D-4659-9074-A84984DA19C5}"/>
    <dataValidation allowBlank="1" showInputMessage="1" showErrorMessage="1" prompt="Enter Quarter 2 total benefits for Orientation and Mobility Specialists" sqref="E52" xr:uid="{E260FA69-83CD-43E5-924C-84437883E061}"/>
    <dataValidation allowBlank="1" showInputMessage="1" showErrorMessage="1" prompt="Enter Quarter 2 total benefits for Optometrists" sqref="E53" xr:uid="{16682003-C67A-4B24-8FF9-37244DF1FA9E}"/>
    <dataValidation allowBlank="1" showInputMessage="1" showErrorMessage="1" prompt="Enter Quarter 2 total benefits for Registered Dieticians" sqref="E54" xr:uid="{95F42161-EC0A-4E24-8508-F45008C626C7}"/>
    <dataValidation allowBlank="1" showInputMessage="1" showErrorMessage="1" prompt="Enter Quarter 2 total benefits for Respiratory Therapists" sqref="E55" xr:uid="{8CEEB7C5-F843-434D-A348-9BE271A6EAE2}"/>
    <dataValidation allowBlank="1" showInputMessage="1" showErrorMessage="1" prompt="Enter Quarter 2 total benefits for Program Specialists" sqref="E56" xr:uid="{8389C979-D421-4B0D-8F1C-2C45D1B23B7F}"/>
    <dataValidation allowBlank="1" showInputMessage="1" showErrorMessage="1" prompt="Enter the number of Time Survey Participants (T S Ps) that participated in the Random Moment Time Survey (R M T S) for Program Specialists in Quarter 3." sqref="C82" xr:uid="{01DD6512-024E-4B65-B5E9-3D88AD59AB44}"/>
    <dataValidation allowBlank="1" showInputMessage="1" showErrorMessage="1" prompt="Enter Quarter 3 total salaries for Psychologists" sqref="D60" xr:uid="{068DA23A-C1E9-4472-AFCE-1E5D386D36F7}"/>
    <dataValidation allowBlank="1" showInputMessage="1" showErrorMessage="1" prompt="Enter Quarter 3 total salaries for Social Workers" sqref="D61" xr:uid="{EAEE7C48-998B-4EBF-A507-F128C56A52D7}"/>
    <dataValidation allowBlank="1" showInputMessage="1" showErrorMessage="1" prompt="Enter Quarter 3 total salaries for Registered Associate Clinical Social Workers" sqref="D62" xr:uid="{09E13BEF-47D2-4FEE-BCB8-F03A42C74291}"/>
    <dataValidation allowBlank="1" showInputMessage="1" showErrorMessage="1" prompt="Enter Quarter 3 total salaries for Counselors/M F Ts" sqref="D63" xr:uid="{49A8FA49-CB64-4F71-853F-740E4707852C}"/>
    <dataValidation allowBlank="1" showInputMessage="1" showErrorMessage="1" prompt="Enter Quarter 3 total salaries for Associate Marriage and Family Therapists" sqref="D64" xr:uid="{373DB1AD-6CD2-4EF4-AF0A-374A84A6D1F2}"/>
    <dataValidation allowBlank="1" showInputMessage="1" showErrorMessage="1" prompt="Enter Quarter 3 total salaries for Nurses" sqref="D65" xr:uid="{ACE08012-487A-4499-8A57-245B55BD0BFD}"/>
    <dataValidation allowBlank="1" showInputMessage="1" showErrorMessage="1" prompt="Enter Quarter 3 total salaries for Licensed Vocational Nurses" sqref="D66" xr:uid="{03B1D234-33B7-4DCC-B98E-26F5F7C80D29}"/>
    <dataValidation allowBlank="1" showInputMessage="1" showErrorMessage="1" prompt="Enter Quarter 3 total salaries for Trained Health Care Aides " sqref="D67" xr:uid="{5F54A472-FD02-46CE-A6ED-06D91648DE63}"/>
    <dataValidation allowBlank="1" showInputMessage="1" showErrorMessage="1" prompt="Enter Quarter 3 total salaries for Speech-Language Pathologists" sqref="D68" xr:uid="{AE6F40B0-3E15-4A97-9838-BEB9F2351ED5}"/>
    <dataValidation allowBlank="1" showInputMessage="1" showErrorMessage="1" prompt="Enter Quarter 3 total salaries for Speech-Language Pathology Assistants" sqref="D69" xr:uid="{97B3B4EE-FA72-42C0-A65A-A79DCF789D71}"/>
    <dataValidation allowBlank="1" showInputMessage="1" showErrorMessage="1" prompt="Enter Quarter 3 total salaries for Audiologists" sqref="D70" xr:uid="{C9139C5A-8646-4753-BD1D-D5C80D57D51C}"/>
    <dataValidation allowBlank="1" showInputMessage="1" showErrorMessage="1" prompt="Enter Quarter 3 total salaries for Physical Therapists" sqref="D71" xr:uid="{8B13FCF4-4C37-4718-8F3C-403F73F87D2F}"/>
    <dataValidation allowBlank="1" showInputMessage="1" showErrorMessage="1" prompt="Enter Quarter 3 total salaries for Physical Therapy Assistants" sqref="D72" xr:uid="{27D62B5E-66F7-4D60-9843-0F9B1455E39B}"/>
    <dataValidation allowBlank="1" showInputMessage="1" showErrorMessage="1" prompt="Enter Quarter 3 total salaries for Occupational Therapists" sqref="D73" xr:uid="{670FCC31-93A1-41E5-91A4-6AC65CA64EDF}"/>
    <dataValidation allowBlank="1" showInputMessage="1" showErrorMessage="1" prompt="Enter Quarter 3 total salaries for Occupational Therapy Assistants" sqref="D74" xr:uid="{36F46595-4C1B-4E6C-8304-B202A2FE9C88}"/>
    <dataValidation allowBlank="1" showInputMessage="1" showErrorMessage="1" prompt="Enter Quarter 3 total salaries for Physicians/Psychiatrists" sqref="D75" xr:uid="{CAA2A671-7128-465C-BDB5-AAA6F47C743B}"/>
    <dataValidation allowBlank="1" showInputMessage="1" showErrorMessage="1" prompt="Enter Quarter 3 total salaries for Physician Assistants" sqref="D76" xr:uid="{77D9AF48-2688-4C9B-B002-E752C1B4F696}"/>
    <dataValidation allowBlank="1" showInputMessage="1" showErrorMessage="1" prompt="Enter Quarter 3 total salaries for Audiometrists" sqref="D77" xr:uid="{B0367683-C703-4196-A4E6-221329324EF6}"/>
    <dataValidation allowBlank="1" showInputMessage="1" showErrorMessage="1" prompt="Enter Quarter 3 total salaries for Orientation and Mobility Specialists" sqref="D78" xr:uid="{16629909-84E2-4CF8-8FBE-48C339D10354}"/>
    <dataValidation allowBlank="1" showInputMessage="1" showErrorMessage="1" prompt="Enter Quarter 3 total salaries for Optometrists" sqref="D79" xr:uid="{828A0749-9013-47CB-A382-C1FDFBC3ACE0}"/>
    <dataValidation allowBlank="1" showInputMessage="1" showErrorMessage="1" prompt="Enter Quarter 3 total salaries for Registered Dieticians" sqref="D80" xr:uid="{8F36CE4F-DC76-46C1-8129-295E9EE3079E}"/>
    <dataValidation allowBlank="1" showInputMessage="1" showErrorMessage="1" prompt="Enter Quarter 3 total salaries for Respiratory Therapists" sqref="D81" xr:uid="{F6960789-355C-464F-AA91-3AB1C6687289}"/>
    <dataValidation allowBlank="1" showInputMessage="1" showErrorMessage="1" prompt="Enter Quarter 3 total salaries for Program Specialists" sqref="D82" xr:uid="{51EEC346-6F3B-4A5E-A2FF-C3D811445C02}"/>
    <dataValidation allowBlank="1" showInputMessage="1" showErrorMessage="1" prompt="Enter Quarter 3 total benefits for Psychologists" sqref="E60" xr:uid="{03023940-3310-424C-88F2-D340B47A73C1}"/>
    <dataValidation allowBlank="1" showInputMessage="1" showErrorMessage="1" prompt="Enter Quarter 3 total benefits for Social Workers" sqref="E61" xr:uid="{1F58B41C-63E7-4CC8-9597-15E399A1871C}"/>
    <dataValidation allowBlank="1" showInputMessage="1" showErrorMessage="1" prompt="Enter Quarter 3 total benefits for Registered Associate Clinical Social Workers" sqref="E62" xr:uid="{8B3EDFEF-227D-4A52-AAFA-A5E6404C77FE}"/>
    <dataValidation allowBlank="1" showInputMessage="1" showErrorMessage="1" prompt="Enter Quarter 3 total benefits for Counselors/M F Ts" sqref="E63" xr:uid="{78A02048-A7BA-40B0-B3DE-824595F5AFC0}"/>
    <dataValidation allowBlank="1" showInputMessage="1" showErrorMessage="1" prompt="Enter Quarter 3 total benefits for Associate Marriage and Family Therapists" sqref="E64" xr:uid="{F8811740-4FB8-4C83-9330-D6B4DBDFDAE5}"/>
    <dataValidation allowBlank="1" showInputMessage="1" showErrorMessage="1" prompt="Enter Quarter 3 total benefits for Nurses" sqref="E65" xr:uid="{F4A16953-E463-45C0-8253-66CA63A256D3}"/>
    <dataValidation allowBlank="1" showInputMessage="1" showErrorMessage="1" prompt="Enter Quarter 3 total benefits for Licensed Vocational Nurses" sqref="E66" xr:uid="{732FCC45-8040-4AC3-9C03-D0154716F11E}"/>
    <dataValidation allowBlank="1" showInputMessage="1" showErrorMessage="1" prompt="Enter Quarter 3 total benefits for Trained Health Care Aides" sqref="E67" xr:uid="{FD60049A-6468-497A-B67F-061FE8A7C890}"/>
    <dataValidation allowBlank="1" showInputMessage="1" showErrorMessage="1" prompt="Enter Quarter 3 total benefits for Speech-Language Pathologists" sqref="E68" xr:uid="{BBCCE798-FABA-4566-842A-52187485A425}"/>
    <dataValidation allowBlank="1" showInputMessage="1" showErrorMessage="1" prompt="Enter Quarter 3 total benefits for Speech-Language Pathology Assistants" sqref="E69" xr:uid="{A6FAD670-ED7F-4A68-A824-FD4433F44693}"/>
    <dataValidation allowBlank="1" showInputMessage="1" showErrorMessage="1" prompt="Enter Quarter 3 total benefits for Audiologists" sqref="E70" xr:uid="{2FC0CC28-5FE4-46EA-A4A1-69F639B028E7}"/>
    <dataValidation allowBlank="1" showInputMessage="1" showErrorMessage="1" prompt="Enter Quarter 3 total benefits for Physical Therapists" sqref="E71" xr:uid="{6954DE2D-6109-48F0-B1CB-9466FA4A3607}"/>
    <dataValidation allowBlank="1" showInputMessage="1" showErrorMessage="1" prompt="Enter Quarter 3 total benefits for Physical Therapy Assistants" sqref="E72" xr:uid="{A1847521-F924-456E-B29E-4781F658DEBD}"/>
    <dataValidation allowBlank="1" showInputMessage="1" showErrorMessage="1" prompt="Enter Quarter 3 total benefits for Occupational Therapists" sqref="E73" xr:uid="{66DEEE90-DBBA-4E8F-94F4-75A92CF2FB3E}"/>
    <dataValidation allowBlank="1" showInputMessage="1" showErrorMessage="1" prompt="Enter Quarter 3 total benefits for Occupational Therapy Assistants" sqref="E74" xr:uid="{BB41070C-35CC-46DA-9EF6-F85E93A01D9D}"/>
    <dataValidation allowBlank="1" showInputMessage="1" showErrorMessage="1" prompt="Enter Quarter 3 total benefits for Physicians/Psychiatrists" sqref="E75" xr:uid="{B7307C05-1922-471F-B782-6E6E813E88DF}"/>
    <dataValidation allowBlank="1" showInputMessage="1" showErrorMessage="1" prompt="Enter Quarter 3 total benefits for Physician Assistants" sqref="E76" xr:uid="{6A928BFC-9768-408E-8730-2EF7C0C7785A}"/>
    <dataValidation allowBlank="1" showInputMessage="1" showErrorMessage="1" prompt="Enter Quarter 3 total benefits for Audiometrists" sqref="E77" xr:uid="{F21C30FF-AA53-445B-ABC8-03E3A1B0A7EA}"/>
    <dataValidation allowBlank="1" showInputMessage="1" showErrorMessage="1" prompt="Enter Quarter 3 total benefits for Orientation and Mobility Specialists" sqref="E78" xr:uid="{6646813C-229E-4A40-8FF0-CE757E57EA4D}"/>
    <dataValidation allowBlank="1" showInputMessage="1" showErrorMessage="1" prompt="Enter Quarter 3 total benefits for Optometrists" sqref="E79" xr:uid="{5548D3CF-C340-45CF-A96F-DFAEE18CE57A}"/>
    <dataValidation allowBlank="1" showInputMessage="1" showErrorMessage="1" prompt="Enter Quarter 3 total benefits for Registered Dieticians" sqref="E80" xr:uid="{AA99D9A0-57F4-40F9-9580-940B5C2BE629}"/>
    <dataValidation allowBlank="1" showInputMessage="1" showErrorMessage="1" prompt="Enter Quarter 3 total benefits for Respiratory Therapists" sqref="E81" xr:uid="{797F8691-96FF-41CA-B823-D40668CBD6E2}"/>
    <dataValidation allowBlank="1" showInputMessage="1" showErrorMessage="1" prompt="Enter Quarter 3 total benefits for Program Specialists" sqref="E82" xr:uid="{0AD575AD-C388-4ECF-AF8C-644747665704}"/>
    <dataValidation allowBlank="1" showInputMessage="1" showErrorMessage="1" prompt="Report any federal revenues your L E A received in Quarter 3. L E A B O P reimbursement is not considered to be federal funds on the C R C S." sqref="G60 G61 G62 G63 G64 G65 G66 G67 G68 G69 G70 G71 G72 G73 G74 G75 G76 G77 G78 G79 G80 G81 G82" xr:uid="{19ADD9FC-243D-49D4-A964-F977E597FCDF}"/>
    <dataValidation allowBlank="1" showInputMessage="1" showErrorMessage="1" prompt="Enter the revenue account number(s) where the revenues reported in Excel Column G are booked in your S A C S system in Quarter 3." sqref="H60 H62 H63 H64 H65 H66 H67 H68 H69 H70 H71 H72 H73 H74 H75 H76 H77 H78 H79 H80 H81" xr:uid="{09829187-7AFF-4186-A1C2-AFC727092A34}"/>
    <dataValidation allowBlank="1" showInputMessage="1" showErrorMessage="1" prompt="Enter the revenue account number(s) where the revenues reported in Excel Column G are booked in your S A C S system in Quarter 3._x000a_" sqref="H61 H82" xr:uid="{7A5FE06C-817E-4D9C-A31B-AB22CB2F1DF9}"/>
    <dataValidation allowBlank="1" showInputMessage="1" showErrorMessage="1" prompt="Enter the number of Time Survey Participants (T S Ps) that participated in the Random Moment Time Survey (R M T S) for Program Specialists in Quarter 4." sqref="C108" xr:uid="{4E5BE6F5-14E7-44DF-93FD-A1D293F5E8D5}"/>
    <dataValidation allowBlank="1" showInputMessage="1" showErrorMessage="1" prompt="Report any federal revenues your L E A received in Quarter 4. L E A B O P reimbursement is not considered to be federal funds on the C R C S." sqref="G86 G87 G88 G89 G90 G91 G92 G93 G94 G95 G96 G97 G98 G99 G100 G101 G102 G103 G104 G105 G106 G107 G108" xr:uid="{0FA2CC95-225C-46D2-9245-FC1D437108EA}"/>
    <dataValidation allowBlank="1" showInputMessage="1" showErrorMessage="1" prompt="Enter the revenue account number(s) where the revenues reported in Excel Column G are booked in your S A C S system in Quarter 4." sqref="H86 H87 H88 H89 H90 H91 H92 H93 H94 H95 H96 H97 H98 H99 H100 H101 H102 H103 H104 H105 H106 H107 H108" xr:uid="{D225F531-3C27-474A-B24F-17D102E43FAC}"/>
    <dataValidation allowBlank="1" showInputMessage="1" showErrorMessage="1" prompt="Enter the number of Time Survey Participants (T S Ps) that participated in the Random Moment Time Survey (R M T S) for Psychologists in Quarter 2." sqref="C34" xr:uid="{2EFB43EC-7B09-4241-9C35-7997D8F47104}"/>
    <dataValidation allowBlank="1" showInputMessage="1" showErrorMessage="1" prompt="Enter the number of Time Survey Participants (T S Ps) that participated in the Random Moment Time Survey (R M T S) for Social Workers in Quarter 2." sqref="C35" xr:uid="{DE927249-871F-42F3-B691-A58CA67F6809}"/>
    <dataValidation allowBlank="1" showInputMessage="1" showErrorMessage="1" prompt="Enter the number of Time Survey Participants (T S Ps) that participated in the Random Moment Time Survey (R M T S) for Registered Associate Clinical Social Workers in Quarter 2." sqref="C36" xr:uid="{D819A671-D4DB-43CB-A054-910D95348254}"/>
    <dataValidation allowBlank="1" showInputMessage="1" showErrorMessage="1" prompt="Enter the number of Time Survey Participants (T S Ps) that participated in the Random Moment Time Survey (R M T S) for Counselors/M F Ts in Quarter 2." sqref="C37" xr:uid="{0D80ADA2-5090-45C8-923F-F313E7E0F5E1}"/>
    <dataValidation allowBlank="1" showInputMessage="1" showErrorMessage="1" prompt="Enter the number of Time Survey Participants (T S Ps) that participated in the Random Moment Time Survey (R M T S) for Associate Marriage and Family Therapists in Quarter 2." sqref="C38" xr:uid="{E144E1D1-9490-4B82-8740-7ED1D5B0783D}"/>
    <dataValidation allowBlank="1" showInputMessage="1" showErrorMessage="1" prompt="Enter the number of Time Survey Participants (T S Ps) that participated in the Random Moment Time Survey (R M T S) for Nurses in Quarter 2. " sqref="C39" xr:uid="{6E8CD4FE-53AB-483E-82D3-9BA11E4570A7}"/>
    <dataValidation allowBlank="1" showInputMessage="1" showErrorMessage="1" prompt="Enter the number of Time Survey Participants (T S Ps) that participated in the Random Moment Time Survey (R M T S) for Licensed Vocational Nurses in Quarter 2." sqref="C40" xr:uid="{1EB678BA-7A96-42D1-B68C-1FBCA37EE66E}"/>
    <dataValidation allowBlank="1" showInputMessage="1" showErrorMessage="1" prompt="Enter the number of Time Survey Participants (T S Ps) that participated in the Random Moment Time Survey (R M T S) for Trained Health Care Aides in Quarter 2." sqref="C41" xr:uid="{7601238E-21AC-48AF-95DA-47860AD8A4B2}"/>
    <dataValidation allowBlank="1" showInputMessage="1" showErrorMessage="1" prompt="Enter the number of Time Survey Participants (T S Ps) that participated in the Random Moment Time Survey (R M T S) for Speech-Language Pathologists in Quarter 2." sqref="C42" xr:uid="{E49E1EB6-FAA3-4B59-A9C1-C7085284A5EF}"/>
    <dataValidation allowBlank="1" showInputMessage="1" showErrorMessage="1" prompt="Enter the number of Time Survey Participants (T S Ps) that participated in the Random Moment Time Survey (R M T S) for Speech-Language Pathology Assistants Quarter 2." sqref="C43" xr:uid="{D83F4CC6-1963-4B0E-B78E-E4EF8808EBF1}"/>
    <dataValidation allowBlank="1" showInputMessage="1" showErrorMessage="1" prompt="Enter the number of Time Survey Participants (T S Ps) that participated in the Random Moment Time Survey (R M T S) for Audiologists in Quarter 2." sqref="C44" xr:uid="{776697C2-51CB-4C4D-AF8B-8E84C8E7D05D}"/>
    <dataValidation allowBlank="1" showInputMessage="1" showErrorMessage="1" prompt="Enter the number of Time Survey Participants (T S Ps) that participated in the Random Moment Time Survey (R M T S) for Physical Therapist in Quarter 2." sqref="C45" xr:uid="{2B1D2867-74F9-4EAE-AA36-1E4DADC61A9C}"/>
    <dataValidation allowBlank="1" showInputMessage="1" showErrorMessage="1" prompt="Enter the number of Time Survey Participants (T S Ps) that participated in the Random Moment Time Survey (R M T S) for Physical Therapy Assistants in Quarter 2." sqref="C46" xr:uid="{EECF1CD4-B7FA-4D79-9868-3907FFCD366B}"/>
    <dataValidation allowBlank="1" showInputMessage="1" showErrorMessage="1" prompt="Enter the number of Time Survey Participants (T S Ps) that participated in the Random Moment Time Survey (R M T S) for Occupational Therapists in Quarter 2." sqref="C47" xr:uid="{6ABA0C54-63B9-4520-8079-A7545A75D8F9}"/>
    <dataValidation allowBlank="1" showInputMessage="1" showErrorMessage="1" prompt="Enter the number of Time Survey Participants (T S Ps) that participated in the Random Moment Time Survey (R M T S) for Occupational Therapy Assistants in Quarter 2. " sqref="C48" xr:uid="{7762D5F9-1B90-4E71-81A8-D5FA990232A6}"/>
    <dataValidation allowBlank="1" showInputMessage="1" showErrorMessage="1" prompt="Enter the number of Time Survey Participants (T S Ps) that participated in the Random Moment Time Survey (R M T S) for Physicians in Quarter 2." sqref="C49" xr:uid="{39F5C18C-9F6E-4CCF-8B7D-F1EDA971425F}"/>
    <dataValidation allowBlank="1" showInputMessage="1" showErrorMessage="1" prompt="Enter the number of Time Survey Participants (T S Ps) that participated in the Random Moment Time Survey (R M T S) for Physician Assistants in Quarter 2." sqref="C50" xr:uid="{FD35CEF4-2DFE-4664-BD70-38E4C4E4B94D}"/>
    <dataValidation allowBlank="1" showInputMessage="1" showErrorMessage="1" prompt="Enter the number of Time Survey Participants (T S Ps) that participated in the Random Moment Time Survey (R M T S) for Audiometrists in Quarter 2." sqref="C51" xr:uid="{F873589D-8521-45A1-8B89-EAE75007B0DD}"/>
    <dataValidation allowBlank="1" showInputMessage="1" showErrorMessage="1" prompt="Enter the number of Time Survey Participants (T S Ps) that participated in the Random Moment Time Survey (R M T S) for Orientation and Mobility Specialists in Quarter 2." sqref="C52" xr:uid="{368FCC16-595E-4A92-8DB1-23855DBEE923}"/>
    <dataValidation allowBlank="1" showInputMessage="1" showErrorMessage="1" prompt="Enter the number of Time Survey Participants (T S Ps) that participated in the Random Moment Time Survey (R M T S) for Optometrists in Quarter 2." sqref="C53" xr:uid="{D8E8CBEC-84BC-46E8-B475-87C0F90336E2}"/>
    <dataValidation allowBlank="1" showInputMessage="1" showErrorMessage="1" prompt="Enter the number of Time Survey Participants (T S Ps) that participated in the Random Moment Time Survey (R M T S) for Registered Dieticians in Quarter 2." sqref="C54" xr:uid="{9802E1FF-6E8A-4B53-A034-7926FF79898C}"/>
    <dataValidation allowBlank="1" showInputMessage="1" showErrorMessage="1" prompt="Enter the number of Time Survey Participants (T S Ps) that participated in the Random Moment Time Survey (R M T S) for Respiratory Therapists in Quarter 2." sqref="C55" xr:uid="{BC1845FA-23FC-46EC-884D-228B832AEDD7}"/>
    <dataValidation allowBlank="1" showInputMessage="1" showErrorMessage="1" prompt="Enter the number of Time Survey Participants (T S Ps) that participated in the Random Moment Time Survey (R M T S) for Psychologists in Quarter 3." sqref="C60" xr:uid="{6B3B0E20-7220-4D86-B137-E67E4CCEE0A1}"/>
    <dataValidation allowBlank="1" showInputMessage="1" showErrorMessage="1" prompt="Enter the number of Time Survey Participants (T S Ps) that participated in the Random Moment Time Survey (R M T S) for Social Workers in Quarter 3." sqref="C61" xr:uid="{F43E9650-AA9D-4DAE-8B26-33A625A5CC5D}"/>
    <dataValidation allowBlank="1" showInputMessage="1" showErrorMessage="1" prompt="Enter the number of Time Survey Participants (T S Ps) that participated in the Random Moment Time Survey (R M T S) for Registered Associate Clinical Social Workers in Quarter 3." sqref="C62" xr:uid="{836735D6-BEB6-4F48-BF28-09EADB89E767}"/>
    <dataValidation allowBlank="1" showInputMessage="1" showErrorMessage="1" prompt="Enter the number of Time Survey Participants (T S Ps) that participated in the Random Moment Time Survey (R M T S) for Counselors/M F Ts in Quarter 3." sqref="C63" xr:uid="{4ED348B5-1A03-4371-A1AF-BDF5C91278A3}"/>
    <dataValidation allowBlank="1" showInputMessage="1" showErrorMessage="1" prompt="Enter the number of Time Survey Participants (T S Ps) that participated in the Random Moment Time Survey (R M T S) for Associate Marriage and Family Therapists in Quarter 3." sqref="C64" xr:uid="{2DB4BC58-69B8-4BBB-99B1-827122C5944B}"/>
    <dataValidation allowBlank="1" showInputMessage="1" showErrorMessage="1" prompt="Enter the number of Time Survey Participants (T S Ps) that participated in the Random Moment Time Survey (R M T S) for Nurses in Quarter 3." sqref="C65" xr:uid="{6E90780C-7A60-4CC0-BEF8-ED189C20A7AE}"/>
    <dataValidation allowBlank="1" showInputMessage="1" showErrorMessage="1" prompt="Enter the number of Time Survey Participants (T S Ps) that participated in the Random Moment Time Survey (R M T S) for Licensed Vocational Nurses in Quarter 3." sqref="C66" xr:uid="{D782E918-8DFB-4543-8271-4CAA38497AE1}"/>
    <dataValidation allowBlank="1" showInputMessage="1" showErrorMessage="1" prompt="Enter the number of Time Survey Participants (T S Ps) that participated in the Random Moment Time Survey (R M T S) for Trained Health Care Aides in Quarter 3." sqref="C67" xr:uid="{89A1394A-0CA1-4442-841A-28B929427EBE}"/>
    <dataValidation allowBlank="1" showInputMessage="1" showErrorMessage="1" prompt="Enter the number of Time Survey Participants (T S Ps) that participated in the Random Moment Time Survey (R M T S) for Speech-Language Pathologists in Quarter 3." sqref="C68" xr:uid="{039CF3B5-EFBC-4227-A0D5-DF5F3A52E590}"/>
    <dataValidation allowBlank="1" showInputMessage="1" showErrorMessage="1" prompt="Enter the number of Time Survey Participants (T S Ps) that participated in the Random Moment Time Survey (R M T S) for Speech-Language Pathology Assistants in Quarter 3." sqref="C69" xr:uid="{57451F26-37F2-4245-8D90-3BA0F68AF344}"/>
    <dataValidation allowBlank="1" showInputMessage="1" showErrorMessage="1" prompt="Enter the number of Time Survey Participants (T S Ps) that participated in the Random Moment Time Survey (R M T S) for Audiologists in Quarter 3." sqref="C70" xr:uid="{A23FA8A0-ABF6-4887-A6BC-E2E42224E2DC}"/>
    <dataValidation allowBlank="1" showInputMessage="1" showErrorMessage="1" prompt="Enter the number of Time Survey Participants (T S Ps) that participated in the Random Moment Time Survey (R M T S) for Physical Therapists in Quarter 3." sqref="C71" xr:uid="{C6E865D6-FCD3-4FED-9D48-94A575B35C42}"/>
    <dataValidation allowBlank="1" showInputMessage="1" showErrorMessage="1" prompt="Enter the number of Time Survey Participants (T S Ps) that participated in the Random Moment Time Survey (R M T S) for Physical Therapy Assistants in Quarter 3." sqref="C72" xr:uid="{4691ABC8-4968-4C32-9CA2-54417D6DF6B8}"/>
    <dataValidation allowBlank="1" showInputMessage="1" showErrorMessage="1" prompt="Enter the number of Time Survey Participants (T S Ps) that participated in the Random Moment Time Survey (R M T S) for Occupational Therapists in Quarter 3." sqref="C73" xr:uid="{E8E92525-5D5A-4380-8A61-08A64C991D2C}"/>
    <dataValidation allowBlank="1" showInputMessage="1" showErrorMessage="1" prompt="Enter the number of Time Survey Participants (T S Ps) that participated in the Random Moment Time Survey (R M T S) for Occupational Therapy Assistants in Quarter 3." sqref="C74" xr:uid="{5CFC98FE-40F6-4533-A4E9-A92502C4475F}"/>
    <dataValidation allowBlank="1" showInputMessage="1" showErrorMessage="1" prompt="Enter the number of Time Survey Participants (T S Ps) that participated in the Random Moment Time Survey (R M T S) for Physicians in Quarter 3." sqref="C75" xr:uid="{F169497B-F96E-462D-B24A-E4F081542C4F}"/>
    <dataValidation allowBlank="1" showInputMessage="1" showErrorMessage="1" prompt="Enter the number of Time Survey Participants (T S Ps) that participated in the Random Moment Time Survey (R M T S) for Physicians Assistants in Quarter 3." sqref="C76" xr:uid="{B71E725D-0BA5-411B-81D9-ADA7C976DB75}"/>
    <dataValidation allowBlank="1" showInputMessage="1" showErrorMessage="1" prompt="Enter the number of Time Survey Participants (T S Ps) that participated in the Random Moment Time Survey (R M T S) for Audiometrists in Quarter 3." sqref="C77" xr:uid="{5AD1D69D-C1CB-4B14-BEFB-B3A46D9478D0}"/>
    <dataValidation allowBlank="1" showInputMessage="1" showErrorMessage="1" prompt="Enter the number of Time Survey Participants (T S Ps) that participated in the Random Moment Time Survey (R M T S) for Orientation and Mobility Specialists in Quarter 3." sqref="C78" xr:uid="{B5EAACE2-F281-4BA4-BA6D-64648AA8798E}"/>
    <dataValidation allowBlank="1" showInputMessage="1" showErrorMessage="1" prompt="Enter the number of Time Survey Participants (T S Ps) that participated in the Random Moment Time Survey (R M T S) for Optometrists in Quarter 3." sqref="C79" xr:uid="{CBF3A79B-E6E4-4E64-9525-EE67A52B6C79}"/>
    <dataValidation allowBlank="1" showInputMessage="1" showErrorMessage="1" prompt="Enter the number of Time Survey Participants (T S Ps) that participated in the Random Moment Time Survey (R M T S) for Registered Dieticians in Quarter 3." sqref="C80" xr:uid="{F8590DDC-07BD-479C-AB91-3A25973BA9FE}"/>
    <dataValidation allowBlank="1" showInputMessage="1" showErrorMessage="1" prompt="Enter the number of Time Survey Participants (T S Ps) that participated in the Random Moment Time Survey (R M T S) for Respiratory Therapists in Quarter 3." sqref="C81" xr:uid="{617F2A95-D430-4E4E-9761-2ABA215788F9}"/>
    <dataValidation allowBlank="1" showInputMessage="1" showErrorMessage="1" prompt="Enter the number of Time Survey Participants (T S Ps) that participated in the Random Moment Time Survey (R M T S) for Psychologists in Quarter 4." sqref="C86" xr:uid="{9594F4CA-4B64-4543-B439-EE467D0D0574}"/>
    <dataValidation allowBlank="1" showInputMessage="1" showErrorMessage="1" prompt="Enter the number of Time Survey Participants (T S Ps) that participated in the Random Moment Time Survey (R M T S) for Social Workers in Quarter 4." sqref="C87" xr:uid="{2C5CED3F-B142-47E5-BFBF-C490A0689329}"/>
    <dataValidation allowBlank="1" showInputMessage="1" showErrorMessage="1" prompt="Enter the number of Time Survey Participants (T S Ps) that participated in the Random Moment Time Survey (R M T S) for Registered Associate Clinical Social Workers in Quarter 4." sqref="C88" xr:uid="{BBE3DCE4-D7A5-4F00-97BE-863262E2C4A3}"/>
    <dataValidation allowBlank="1" showInputMessage="1" showErrorMessage="1" prompt="Enter the number of Time Survey Participants (T S Ps) that participated in the Random Moment Time Survey (R M T S) for Counselors/M F Ts in Quarter 4." sqref="C89" xr:uid="{C9EC4AAC-7912-418E-A456-7BEEB4CC6CC4}"/>
    <dataValidation allowBlank="1" showInputMessage="1" showErrorMessage="1" prompt="Enter the number of Time Survey Participants (T S Ps) that participated in the Random Moment Time Survey (R M T S) for Associate Marriage and Family Therapists in Quarter 4." sqref="C90" xr:uid="{6CD5E5DD-6575-4C45-A763-4CCFD67DABA7}"/>
    <dataValidation allowBlank="1" showInputMessage="1" showErrorMessage="1" prompt="Enter the number of Time Survey Participants (T S Ps) that participated in the Random Moment Time Survey (R M T S) for Nurses in Quarter 4." sqref="C91" xr:uid="{B118AAAC-9254-4884-81EF-7B9C7F6AEE8A}"/>
    <dataValidation allowBlank="1" showInputMessage="1" showErrorMessage="1" prompt="Enter the number of Time Survey Participants (T S Ps) that participated in the Random Moment Time Survey (R M T S) for Licensed Vocational Nurses in Quarter 4." sqref="C92" xr:uid="{923401B3-3386-4E2B-8516-4DBB26C7210E}"/>
    <dataValidation allowBlank="1" showInputMessage="1" showErrorMessage="1" prompt="Enter the number of Time Survey Participants (T S Ps) that participated in the Random Moment Time Survey (R M T S) for Trained Health Care Aides in Quarter 4." sqref="C93" xr:uid="{EE21FC1D-ACD8-4EDF-9B2D-D4FF37BB8628}"/>
    <dataValidation allowBlank="1" showInputMessage="1" showErrorMessage="1" prompt="Enter the number of Time Survey Participants (T S Ps) that participated in the Random Moment Time Survey (R M T S) for Speech-Language Pathologists in Quarter 4." sqref="C94" xr:uid="{B2AC5167-168A-4C98-837F-4BF6D8F80635}"/>
    <dataValidation allowBlank="1" showInputMessage="1" showErrorMessage="1" prompt="Enter the number of Time Survey Participants (T S Ps) that participated in the Random Moment Time Survey (R M T S) for Speech-Language Pathology Assistants in Quarter 4." sqref="C95" xr:uid="{26D97ABC-583B-4821-8B9D-422D89225570}"/>
    <dataValidation allowBlank="1" showInputMessage="1" showErrorMessage="1" prompt="Enter the number of Time Survey Participants (T S Ps) that participated in the Random Moment Time Survey (R M T S) for Audiologists in Quarter 4." sqref="C96" xr:uid="{F7BD9E99-EDD7-4EE0-8015-6DC4F58AF032}"/>
    <dataValidation allowBlank="1" showInputMessage="1" showErrorMessage="1" prompt="Enter the number of Time Survey Participants (T S Ps) that participated in the Random Moment Time Survey (R M T S) for Physical Therapists in Quarter 4." sqref="C97" xr:uid="{C1F1F408-9AA8-4923-8BE5-9909B3922908}"/>
    <dataValidation allowBlank="1" showInputMessage="1" showErrorMessage="1" prompt="Enter the number of Time Survey Participants (T S Ps) that participated in the Random Moment Time Survey (R M T S) for Physical Therapy Assistants in Quarter 4." sqref="C98" xr:uid="{611836CC-4E4D-465D-8993-F21CE1F56BA8}"/>
    <dataValidation allowBlank="1" showInputMessage="1" showErrorMessage="1" prompt="Enter the number of Time Survey Participants (T S Ps) that participated in the Random Moment Time Survey (R M T S) for Occupational Therapists in Quarter 4." sqref="C99" xr:uid="{ED6183D5-C4C0-4574-BFC2-C58DC7D89631}"/>
    <dataValidation allowBlank="1" showInputMessage="1" showErrorMessage="1" prompt="Enter the number of Time Survey Participants (T S Ps) that participated in the Random Moment Time Survey (R M T S) for Occupational Therapy Assistants in Quarter 4." sqref="C100" xr:uid="{0921B432-F78D-4E10-A16F-03C97E575C94}"/>
    <dataValidation allowBlank="1" showInputMessage="1" showErrorMessage="1" prompt="Enter the number of Time Survey Participants (T S Ps) that participated in the Random Moment Time Survey (R M T S) for Physicians in Quarter 4." sqref="C101" xr:uid="{08D40F49-8DBB-4AC6-94B9-25F0DD293CD2}"/>
    <dataValidation allowBlank="1" showInputMessage="1" showErrorMessage="1" prompt="Enter the number of Time Survey Participants (T S Ps) that participated in the Random Moment Time Survey (R M T S) for Physician Assistants in Quarter 4." sqref="C102" xr:uid="{E51D13F1-285F-4F1E-8E94-E74F56474CD3}"/>
    <dataValidation allowBlank="1" showInputMessage="1" showErrorMessage="1" prompt="Enter the number of Time Survey Participants (T S Ps) that participated in the Random Moment Time Survey (R M T S) for Audiometrists in Quarter 4." sqref="C103" xr:uid="{2D577E71-86C3-47CB-8130-EDE58870B073}"/>
    <dataValidation allowBlank="1" showInputMessage="1" showErrorMessage="1" prompt="Enter the number of Time Survey Participants (T S Ps) that participated in the Random Moment Time Survey (R M T S) for Orientation and Mobility Specialists in Quarter 4." sqref="C104" xr:uid="{E1A0BD5B-D07C-4810-A403-1FC1C5228221}"/>
    <dataValidation allowBlank="1" showInputMessage="1" showErrorMessage="1" prompt="Enter the number of Time Survey Participants (T S Ps) that participated in the Random Moment Time Survey (R M T S) for Optometrists in Quarter 4." sqref="C105" xr:uid="{CAF69067-83BD-4C11-80EB-17293973BE47}"/>
    <dataValidation allowBlank="1" showInputMessage="1" showErrorMessage="1" prompt="Enter the number of Time Survey Participants (T S Ps) that participated in the Random Moment Time Survey (R M T S) for Registered Dieticians in Quarter 4." sqref="C106" xr:uid="{E174487C-EC0E-4A96-899C-CE808C4A8E6E}"/>
    <dataValidation allowBlank="1" showInputMessage="1" showErrorMessage="1" prompt="Enter the number of Time Survey Participants (T S Ps) that participated in the Random Moment Time Survey (R M T S) for Respiratory Therapists in Quarter 4." sqref="C107" xr:uid="{5296CAA4-6025-4EAD-9C2F-616C83E43CC7}"/>
    <dataValidation allowBlank="1" showInputMessage="1" showErrorMessage="1" prompt="Press TAB to move input areas" sqref="A1" xr:uid="{890F43C0-477A-4B2F-A60F-6DF3C5EDE876}"/>
  </dataValidations>
  <printOptions horizontalCentered="1"/>
  <pageMargins left="0.1" right="0.1" top="0.75" bottom="0.75" header="0.3" footer="0.3"/>
  <pageSetup scale="68" orientation="landscape" r:id="rId1"/>
  <headerFooter>
    <oddFooter>&amp;L&amp;"Arial,Regular"&amp;12DHCS 6299 (11/2021)&amp;R&amp;"Arial,Regular"&amp;12Page &amp;P</oddFooter>
  </headerFooter>
  <rowBreaks count="4" manualBreakCount="4">
    <brk id="31" max="7" man="1"/>
    <brk id="57" max="7" man="1"/>
    <brk id="83" max="7" man="1"/>
    <brk id="109" max="7" man="1"/>
  </rowBreaks>
  <ignoredErrors>
    <ignoredError sqref="D112:D131 E112:E134 G112:G134 D133:D134" unlockedFormula="1"/>
    <ignoredError sqref="F112:F134"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7AC33-8D39-43BB-8D2C-0C42D4DDEB6D}">
  <dimension ref="A1:D19"/>
  <sheetViews>
    <sheetView workbookViewId="0">
      <selection activeCell="C7" sqref="C7"/>
    </sheetView>
  </sheetViews>
  <sheetFormatPr defaultColWidth="0" defaultRowHeight="17.25" zeroHeight="1" x14ac:dyDescent="0.3"/>
  <cols>
    <col min="1" max="1" width="53.1640625" style="36" customWidth="1"/>
    <col min="2" max="2" width="23.6640625" style="36" customWidth="1"/>
    <col min="3" max="3" width="21.1640625" style="36" customWidth="1"/>
    <col min="4" max="4" width="31.83203125" style="36" customWidth="1"/>
    <col min="5" max="16384" width="8.83203125" hidden="1"/>
  </cols>
  <sheetData>
    <row r="1" spans="1:4" x14ac:dyDescent="0.3">
      <c r="A1" s="281" t="s">
        <v>388</v>
      </c>
    </row>
    <row r="2" spans="1:4" x14ac:dyDescent="0.3">
      <c r="A2" s="36" t="s">
        <v>0</v>
      </c>
    </row>
    <row r="3" spans="1:4" x14ac:dyDescent="0.3">
      <c r="A3" s="36" t="s">
        <v>1</v>
      </c>
    </row>
    <row r="4" spans="1:4" x14ac:dyDescent="0.3">
      <c r="A4" s="36" t="s">
        <v>69</v>
      </c>
    </row>
    <row r="5" spans="1:4" ht="31.5" customHeight="1" x14ac:dyDescent="0.2">
      <c r="A5" s="149" t="s">
        <v>386</v>
      </c>
      <c r="B5" s="509"/>
      <c r="C5" s="98"/>
      <c r="D5" s="98"/>
    </row>
    <row r="6" spans="1:4" ht="104.25" thickBot="1" x14ac:dyDescent="0.35">
      <c r="A6" s="155" t="s">
        <v>80</v>
      </c>
      <c r="B6" s="157" t="s">
        <v>351</v>
      </c>
      <c r="C6" s="157" t="s">
        <v>356</v>
      </c>
      <c r="D6" s="157" t="s">
        <v>364</v>
      </c>
    </row>
    <row r="7" spans="1:4" x14ac:dyDescent="0.3">
      <c r="A7" s="510" t="s">
        <v>82</v>
      </c>
      <c r="B7" s="511">
        <f>'WS B Qrtly S&amp;B Data'!I112</f>
        <v>0</v>
      </c>
      <c r="C7" s="512"/>
      <c r="D7" s="511">
        <f t="shared" ref="D7:D14" si="0">IF(B7-C7&lt;0,0,(B7-C7))</f>
        <v>0</v>
      </c>
    </row>
    <row r="8" spans="1:4" x14ac:dyDescent="0.3">
      <c r="A8" s="510" t="s">
        <v>83</v>
      </c>
      <c r="B8" s="511">
        <f>'WS B Qrtly S&amp;B Data'!I113</f>
        <v>0</v>
      </c>
      <c r="C8" s="512"/>
      <c r="D8" s="511">
        <f t="shared" si="0"/>
        <v>0</v>
      </c>
    </row>
    <row r="9" spans="1:4" x14ac:dyDescent="0.3">
      <c r="A9" s="510" t="s">
        <v>84</v>
      </c>
      <c r="B9" s="511">
        <f>'WS B Qrtly S&amp;B Data'!I114</f>
        <v>0</v>
      </c>
      <c r="C9" s="512"/>
      <c r="D9" s="511">
        <f t="shared" si="0"/>
        <v>0</v>
      </c>
    </row>
    <row r="10" spans="1:4" x14ac:dyDescent="0.3">
      <c r="A10" s="510" t="s">
        <v>177</v>
      </c>
      <c r="B10" s="511">
        <f>'WS B Qrtly S&amp;B Data'!I115</f>
        <v>0</v>
      </c>
      <c r="C10" s="512"/>
      <c r="D10" s="511">
        <f t="shared" si="0"/>
        <v>0</v>
      </c>
    </row>
    <row r="11" spans="1:4" x14ac:dyDescent="0.3">
      <c r="A11" s="510" t="s">
        <v>87</v>
      </c>
      <c r="B11" s="511">
        <f>'WS B Qrtly S&amp;B Data'!I116</f>
        <v>0</v>
      </c>
      <c r="C11" s="512"/>
      <c r="D11" s="511">
        <f t="shared" si="0"/>
        <v>0</v>
      </c>
    </row>
    <row r="12" spans="1:4" x14ac:dyDescent="0.3">
      <c r="A12" s="510" t="s">
        <v>89</v>
      </c>
      <c r="B12" s="511">
        <f>'WS B Qrtly S&amp;B Data'!I117</f>
        <v>0</v>
      </c>
      <c r="C12" s="512"/>
      <c r="D12" s="511">
        <f t="shared" si="0"/>
        <v>0</v>
      </c>
    </row>
    <row r="13" spans="1:4" x14ac:dyDescent="0.3">
      <c r="A13" s="510" t="s">
        <v>109</v>
      </c>
      <c r="B13" s="511">
        <f>'WS B Qrtly S&amp;B Data'!I127</f>
        <v>0</v>
      </c>
      <c r="C13" s="512"/>
      <c r="D13" s="511">
        <f t="shared" si="0"/>
        <v>0</v>
      </c>
    </row>
    <row r="14" spans="1:4" ht="18" thickBot="1" x14ac:dyDescent="0.35">
      <c r="A14" s="510" t="s">
        <v>111</v>
      </c>
      <c r="B14" s="511">
        <f>'WS B Qrtly S&amp;B Data'!I128</f>
        <v>0</v>
      </c>
      <c r="C14" s="512"/>
      <c r="D14" s="511">
        <f t="shared" si="0"/>
        <v>0</v>
      </c>
    </row>
    <row r="15" spans="1:4" ht="18" thickBot="1" x14ac:dyDescent="0.35">
      <c r="A15" s="179" t="s">
        <v>354</v>
      </c>
      <c r="B15" s="182">
        <f>SUM(B7:B14)</f>
        <v>0</v>
      </c>
      <c r="C15" s="182">
        <f>SUM(C7:C14)</f>
        <v>0</v>
      </c>
      <c r="D15" s="513"/>
    </row>
    <row r="16" spans="1:4" x14ac:dyDescent="0.3">
      <c r="A16" s="36" t="s">
        <v>6</v>
      </c>
      <c r="B16" s="143">
        <f>Certification!C8</f>
        <v>0</v>
      </c>
      <c r="C16" s="143"/>
      <c r="D16" s="514"/>
    </row>
    <row r="17" spans="1:4" x14ac:dyDescent="0.3">
      <c r="A17" s="36" t="s">
        <v>7</v>
      </c>
      <c r="B17" s="144">
        <f>Certification!G8</f>
        <v>0</v>
      </c>
      <c r="C17" s="143"/>
    </row>
    <row r="18" spans="1:4" x14ac:dyDescent="0.3">
      <c r="A18" s="36" t="s">
        <v>66</v>
      </c>
      <c r="B18" s="143" t="str">
        <f>Certification!C74</f>
        <v>Fiscal Year (FY) 2024-25</v>
      </c>
      <c r="C18" s="143"/>
      <c r="D18" s="514"/>
    </row>
    <row r="19" spans="1:4" hidden="1" x14ac:dyDescent="0.3">
      <c r="A19" s="515"/>
    </row>
  </sheetData>
  <sheetProtection algorithmName="SHA-512" hashValue="gpiuPh5TwyxIrWwUTJ4U54IwY14sIL6tRUmBxLSdAxhLLExZtH3MSSo9yMdQkqpHL3qCbnHX7AgZ2KgzkL1RdA==" saltValue="c8e+RL5sdMOBd+YSln2+gw==" spinCount="100000" sheet="1" selectLockedCells="1"/>
  <dataValidations count="9">
    <dataValidation allowBlank="1" showInputMessage="1" showErrorMessage="1" prompt="Press TAB to move input areas" sqref="A1" xr:uid="{47004208-EF11-42F6-8798-6863DDCB096C}"/>
    <dataValidation allowBlank="1" showInputMessage="1" showErrorMessage="1" prompt="Input total C Y B H I Fee Schedule Program payments for services rendered by Physician Assistants in F Y 2024-25. Only report payments generated by practitioners whose costs are reported on Worksheet B. If no payments were received, leave cell blank._x000a_" sqref="C14" xr:uid="{615761E5-9E93-473A-87AF-1932DD327499}"/>
    <dataValidation allowBlank="1" showInputMessage="1" showErrorMessage="1" prompt="Input total C Y B H I Fee Schedule Program payments for services rendered by Psychologists in F Y 2024-25. Only report payments generated by practitioners whose costs are reported on Worksheet B. If no payments were received, leave this cell blank._x000a_" sqref="C7" xr:uid="{96973820-0E3A-40B9-AD98-FC36CF2F247F}"/>
    <dataValidation allowBlank="1" showInputMessage="1" showErrorMessage="1" prompt="Input total C Y B H I Fee Schedule Program payments for services rendered by Social Workers in F Y 2024-25. Only report payments generated by practitioners whose costs are reported on Worksheet B. If no payments were received, leave this cell blank._x000a_" sqref="C8" xr:uid="{3A859A5F-D5A7-4463-B453-7CF3964E2A2E}"/>
    <dataValidation allowBlank="1" showInputMessage="1" showErrorMessage="1" prompt="Input total C Y B H I Fee Schedule Program payments for services rendered by Registered Associate Clinical Social Workers in F Y 2024-25. Only report payments generated by practitioners costs reported on Worksheet B. If no payments received, leave blank._x000a_" sqref="C9" xr:uid="{4B15EE78-278E-44FF-9455-00C527162F8F}"/>
    <dataValidation allowBlank="1" showInputMessage="1" showErrorMessage="1" prompt="Input total C Y B H I Fee Schedule Program payments for services rendered by Counselors/M F Ts in F Y 2024-25. Only report payments generated by practitioners whose costs are reported on Worksheet B. If no payments were received, leave this cell blank._x000a_" sqref="C10" xr:uid="{F6DDA3A2-474F-4160-B6B9-2FB4A1DE780C}"/>
    <dataValidation allowBlank="1" showInputMessage="1" showErrorMessage="1" prompt="Input total C Y B H I Fee Schedule Program payments for services rendered by A M F Ts in F Y 2024-25. Only report payments generated by practitioners whose costs are reported on Worksheet B. If no payments were received, leave this cell blank._x000a_" sqref="C11" xr:uid="{1E32B6E2-7D43-4A4B-B415-3462B68C7DE7}"/>
    <dataValidation allowBlank="1" showInputMessage="1" showErrorMessage="1" prompt="Input total C Y B H I Fee Schedule Program payments for services rendered by Nurses in F Y 2024-25. Only report payments generated by practitioners whose costs are reported on Worksheet B. If no payments were received, leave this cell blank._x000a_" sqref="C12" xr:uid="{F0FEE12D-5AAD-4CFE-AAB3-040523F8D767}"/>
    <dataValidation allowBlank="1" showInputMessage="1" showErrorMessage="1" prompt="Input total C Y B H I Fee Schedule Program payments for services rendered by Physicians in F Y 2024-25. Only report payments generated by practitioners whose costs are reported on Worksheet B. If no payments were received, leave this cell blank._x000a_" sqref="C13" xr:uid="{0BE5E1BD-AF77-429D-9707-6118D75954DB}"/>
  </dataValidations>
  <pageMargins left="0.7" right="0.7" top="0.75" bottom="0.75" header="0.3" footer="0.3"/>
  <pageSetup orientation="landscape" r:id="rId1"/>
  <headerFooter>
    <oddFooter xml:space="preserve">&amp;LDHCS 6299 (11/2021)&amp;R&amp;P </oddFooter>
  </headerFooter>
  <ignoredErrors>
    <ignoredError sqref="B7:B12 B13:B14 D7:D14"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V43"/>
  <sheetViews>
    <sheetView showGridLines="0" zoomScaleNormal="100" zoomScaleSheetLayoutView="106" workbookViewId="0"/>
  </sheetViews>
  <sheetFormatPr defaultColWidth="0" defaultRowHeight="17.25" zeroHeight="1" x14ac:dyDescent="0.3"/>
  <cols>
    <col min="1" max="1" width="2.1640625" style="242" customWidth="1"/>
    <col min="2" max="2" width="40.83203125" style="242" customWidth="1"/>
    <col min="3" max="3" width="18.83203125" style="242" customWidth="1"/>
    <col min="4" max="4" width="17.6640625" style="242" customWidth="1"/>
    <col min="5" max="5" width="19.83203125" style="242" customWidth="1"/>
    <col min="6" max="6" width="22.1640625" style="242" customWidth="1"/>
    <col min="7" max="7" width="23" style="242" customWidth="1"/>
    <col min="8" max="8" width="16" style="242" customWidth="1"/>
    <col min="9" max="9" width="19.6640625" style="242" customWidth="1"/>
    <col min="10" max="10" width="20.1640625" style="242" customWidth="1"/>
    <col min="11" max="22" width="0" style="12" hidden="1" customWidth="1"/>
    <col min="23" max="16384" width="9.33203125" style="12" hidden="1"/>
  </cols>
  <sheetData>
    <row r="1" spans="1:20" x14ac:dyDescent="0.3">
      <c r="A1" s="250" t="s">
        <v>389</v>
      </c>
    </row>
    <row r="2" spans="1:20" x14ac:dyDescent="0.3">
      <c r="A2" s="36" t="s">
        <v>0</v>
      </c>
      <c r="K2" s="11"/>
      <c r="O2" s="13"/>
    </row>
    <row r="3" spans="1:20" x14ac:dyDescent="0.3">
      <c r="A3" s="36" t="s">
        <v>1</v>
      </c>
      <c r="K3" s="11"/>
      <c r="O3" s="13"/>
    </row>
    <row r="4" spans="1:20" x14ac:dyDescent="0.3">
      <c r="A4" s="36" t="s">
        <v>69</v>
      </c>
      <c r="O4" s="13"/>
    </row>
    <row r="5" spans="1:20" ht="30.6" customHeight="1" x14ac:dyDescent="0.3">
      <c r="A5" s="149" t="s">
        <v>350</v>
      </c>
      <c r="B5" s="219"/>
      <c r="C5" s="219"/>
      <c r="D5" s="219"/>
      <c r="E5" s="219"/>
      <c r="F5" s="219"/>
      <c r="G5" s="219"/>
      <c r="H5" s="219"/>
      <c r="I5" s="219"/>
      <c r="J5" s="219"/>
    </row>
    <row r="6" spans="1:20" ht="78.75" customHeight="1" x14ac:dyDescent="0.3">
      <c r="A6" s="220"/>
      <c r="B6" s="221"/>
      <c r="C6" s="222" t="s">
        <v>368</v>
      </c>
      <c r="D6" s="222" t="s">
        <v>369</v>
      </c>
      <c r="E6" s="222" t="s">
        <v>366</v>
      </c>
      <c r="F6" s="222" t="s">
        <v>367</v>
      </c>
      <c r="G6" s="222" t="s">
        <v>352</v>
      </c>
      <c r="H6" s="222" t="s">
        <v>200</v>
      </c>
      <c r="I6" s="222" t="s">
        <v>365</v>
      </c>
      <c r="J6" s="222" t="s">
        <v>124</v>
      </c>
      <c r="T6" s="64"/>
    </row>
    <row r="7" spans="1:20" ht="46.5" customHeight="1" x14ac:dyDescent="0.3">
      <c r="A7" s="220"/>
      <c r="B7" s="223" t="s">
        <v>80</v>
      </c>
      <c r="C7" s="224" t="s">
        <v>81</v>
      </c>
      <c r="D7" s="224" t="s">
        <v>201</v>
      </c>
      <c r="E7" s="224" t="s">
        <v>202</v>
      </c>
      <c r="F7" s="224" t="s">
        <v>203</v>
      </c>
      <c r="G7" s="225" t="s">
        <v>353</v>
      </c>
      <c r="H7" s="224" t="s">
        <v>228</v>
      </c>
      <c r="I7" s="224" t="s">
        <v>208</v>
      </c>
      <c r="J7" s="226" t="s">
        <v>372</v>
      </c>
    </row>
    <row r="8" spans="1:20" x14ac:dyDescent="0.3">
      <c r="A8" s="227" t="s">
        <v>291</v>
      </c>
      <c r="B8" s="228"/>
      <c r="C8" s="229"/>
      <c r="D8" s="229"/>
      <c r="E8" s="229"/>
      <c r="F8" s="229"/>
      <c r="G8" s="229"/>
      <c r="H8" s="229"/>
      <c r="I8" s="229"/>
      <c r="J8" s="230"/>
    </row>
    <row r="9" spans="1:20" ht="18" customHeight="1" x14ac:dyDescent="0.3">
      <c r="A9" s="110"/>
      <c r="B9" s="36" t="s">
        <v>82</v>
      </c>
      <c r="C9" s="231">
        <f>'WS B Qrtly S&amp;B Data'!D112</f>
        <v>0</v>
      </c>
      <c r="D9" s="231">
        <f>'WS B Qrtly S&amp;B Data'!E112</f>
        <v>0</v>
      </c>
      <c r="E9" s="231">
        <f>'WS B Qrtly S&amp;B Data'!G112</f>
        <v>0</v>
      </c>
      <c r="F9" s="231">
        <f>'WB B.1 CYBHI Fee Schedule'!C7</f>
        <v>0</v>
      </c>
      <c r="G9" s="231">
        <f>(IF(C9+D9-E9-F9&lt;0,0,((C9+D9-E9-F9))))</f>
        <v>0</v>
      </c>
      <c r="H9" s="232">
        <f>'WS C Other Costs'!H8</f>
        <v>0</v>
      </c>
      <c r="I9" s="231">
        <f>'WS C Other Costs'!I8</f>
        <v>0</v>
      </c>
      <c r="J9" s="232">
        <f>(IF(G9+H9-I9&lt;0,0,(G9+H9-I9)))</f>
        <v>0</v>
      </c>
      <c r="L9" s="14"/>
      <c r="T9" s="14"/>
    </row>
    <row r="10" spans="1:20" ht="18" customHeight="1" x14ac:dyDescent="0.3">
      <c r="A10" s="110"/>
      <c r="B10" s="36" t="s">
        <v>83</v>
      </c>
      <c r="C10" s="231">
        <f>'WS B Qrtly S&amp;B Data'!D113</f>
        <v>0</v>
      </c>
      <c r="D10" s="231">
        <f>'WS B Qrtly S&amp;B Data'!E113</f>
        <v>0</v>
      </c>
      <c r="E10" s="231">
        <f>'WS B Qrtly S&amp;B Data'!G113</f>
        <v>0</v>
      </c>
      <c r="F10" s="231">
        <f>'WB B.1 CYBHI Fee Schedule'!C8</f>
        <v>0</v>
      </c>
      <c r="G10" s="231">
        <f t="shared" ref="G10:G13" si="0">(IF(C10+D10-E10-F10&lt;0,0,((C10+D10-E10-F10))))</f>
        <v>0</v>
      </c>
      <c r="H10" s="231">
        <f>'WS C Other Costs'!H9</f>
        <v>0</v>
      </c>
      <c r="I10" s="231">
        <f>'WS C Other Costs'!I9</f>
        <v>0</v>
      </c>
      <c r="J10" s="232">
        <f t="shared" ref="J10:J13" si="1">(IF(G10+H10-I10&lt;0,0,(G10+H10-I10)))</f>
        <v>0</v>
      </c>
      <c r="L10" s="14"/>
      <c r="T10" s="14"/>
    </row>
    <row r="11" spans="1:20" ht="18" customHeight="1" x14ac:dyDescent="0.3">
      <c r="A11" s="110"/>
      <c r="B11" s="36" t="s">
        <v>197</v>
      </c>
      <c r="C11" s="231">
        <f>'WS B Qrtly S&amp;B Data'!D114</f>
        <v>0</v>
      </c>
      <c r="D11" s="231">
        <f>'WS B Qrtly S&amp;B Data'!E114</f>
        <v>0</v>
      </c>
      <c r="E11" s="231">
        <f>'WS B Qrtly S&amp;B Data'!G114</f>
        <v>0</v>
      </c>
      <c r="F11" s="231">
        <f>'WB B.1 CYBHI Fee Schedule'!C9</f>
        <v>0</v>
      </c>
      <c r="G11" s="231">
        <f t="shared" si="0"/>
        <v>0</v>
      </c>
      <c r="H11" s="231">
        <f>'WS C Other Costs'!H10</f>
        <v>0</v>
      </c>
      <c r="I11" s="231">
        <f>'WS C Other Costs'!I10</f>
        <v>0</v>
      </c>
      <c r="J11" s="232">
        <f t="shared" si="1"/>
        <v>0</v>
      </c>
      <c r="L11" s="14"/>
      <c r="T11" s="14"/>
    </row>
    <row r="12" spans="1:20" ht="18" customHeight="1" x14ac:dyDescent="0.3">
      <c r="A12" s="110"/>
      <c r="B12" s="36" t="s">
        <v>177</v>
      </c>
      <c r="C12" s="231">
        <f>'WS B Qrtly S&amp;B Data'!D115</f>
        <v>0</v>
      </c>
      <c r="D12" s="231">
        <f>'WS B Qrtly S&amp;B Data'!E115</f>
        <v>0</v>
      </c>
      <c r="E12" s="231">
        <f>'WS B Qrtly S&amp;B Data'!G115</f>
        <v>0</v>
      </c>
      <c r="F12" s="231">
        <f>'WB B.1 CYBHI Fee Schedule'!C10</f>
        <v>0</v>
      </c>
      <c r="G12" s="231">
        <f t="shared" si="0"/>
        <v>0</v>
      </c>
      <c r="H12" s="231">
        <f>'WS C Other Costs'!H11</f>
        <v>0</v>
      </c>
      <c r="I12" s="231">
        <f>'WS C Other Costs'!I11</f>
        <v>0</v>
      </c>
      <c r="J12" s="232">
        <f t="shared" si="1"/>
        <v>0</v>
      </c>
      <c r="L12" s="14"/>
      <c r="T12" s="14"/>
    </row>
    <row r="13" spans="1:20" ht="18" customHeight="1" thickBot="1" x14ac:dyDescent="0.35">
      <c r="A13" s="110"/>
      <c r="B13" s="36" t="s">
        <v>198</v>
      </c>
      <c r="C13" s="233">
        <f>'WS B Qrtly S&amp;B Data'!D116</f>
        <v>0</v>
      </c>
      <c r="D13" s="233">
        <f>'WS B Qrtly S&amp;B Data'!E116</f>
        <v>0</v>
      </c>
      <c r="E13" s="233">
        <f>'WS B Qrtly S&amp;B Data'!G116</f>
        <v>0</v>
      </c>
      <c r="F13" s="233">
        <f>'WB B.1 CYBHI Fee Schedule'!C11</f>
        <v>0</v>
      </c>
      <c r="G13" s="233">
        <f t="shared" si="0"/>
        <v>0</v>
      </c>
      <c r="H13" s="233">
        <f>'WS C Other Costs'!H12</f>
        <v>0</v>
      </c>
      <c r="I13" s="233">
        <f>'WS C Other Costs'!I12</f>
        <v>0</v>
      </c>
      <c r="J13" s="233">
        <f t="shared" si="1"/>
        <v>0</v>
      </c>
      <c r="L13" s="14"/>
      <c r="T13" s="14"/>
    </row>
    <row r="14" spans="1:20" x14ac:dyDescent="0.3">
      <c r="A14" s="110"/>
      <c r="B14" s="234" t="s">
        <v>301</v>
      </c>
      <c r="C14" s="231">
        <f>SUM(C9:C13)</f>
        <v>0</v>
      </c>
      <c r="D14" s="231">
        <f t="shared" ref="D14:I14" si="2">SUM(D9:D13)</f>
        <v>0</v>
      </c>
      <c r="E14" s="231">
        <f t="shared" si="2"/>
        <v>0</v>
      </c>
      <c r="F14" s="231">
        <f>SUM(F9:F13)</f>
        <v>0</v>
      </c>
      <c r="G14" s="231">
        <f>SUM(G9:G13)</f>
        <v>0</v>
      </c>
      <c r="H14" s="231">
        <f t="shared" si="2"/>
        <v>0</v>
      </c>
      <c r="I14" s="231">
        <f t="shared" si="2"/>
        <v>0</v>
      </c>
      <c r="J14" s="231">
        <f>SUM(J9:J13)</f>
        <v>0</v>
      </c>
      <c r="L14" s="14"/>
      <c r="T14" s="14"/>
    </row>
    <row r="15" spans="1:20" x14ac:dyDescent="0.3">
      <c r="A15" s="235" t="s">
        <v>292</v>
      </c>
      <c r="B15" s="36"/>
      <c r="C15" s="236"/>
      <c r="D15" s="236"/>
      <c r="E15" s="236"/>
      <c r="F15" s="236"/>
      <c r="G15" s="236"/>
      <c r="H15" s="236"/>
      <c r="I15" s="236"/>
      <c r="J15" s="236"/>
      <c r="L15" s="14"/>
      <c r="T15" s="14"/>
    </row>
    <row r="16" spans="1:20" ht="18" customHeight="1" x14ac:dyDescent="0.3">
      <c r="A16" s="110"/>
      <c r="B16" s="36" t="s">
        <v>89</v>
      </c>
      <c r="C16" s="231">
        <f>'WS B Qrtly S&amp;B Data'!D117</f>
        <v>0</v>
      </c>
      <c r="D16" s="231">
        <f>'WS B Qrtly S&amp;B Data'!E117</f>
        <v>0</v>
      </c>
      <c r="E16" s="231">
        <f>'WS B Qrtly S&amp;B Data'!G117</f>
        <v>0</v>
      </c>
      <c r="F16" s="231">
        <f>'WB B.1 CYBHI Fee Schedule'!C12</f>
        <v>0</v>
      </c>
      <c r="G16" s="231">
        <f t="shared" ref="G16:G33" si="3">(IF(C16+D16-E16-F16&lt;0,0,((C16+D16-E16-F16))))</f>
        <v>0</v>
      </c>
      <c r="H16" s="231">
        <f>'WS C Other Costs'!H13</f>
        <v>0</v>
      </c>
      <c r="I16" s="231">
        <f>'WS C Other Costs'!I13</f>
        <v>0</v>
      </c>
      <c r="J16" s="232">
        <f t="shared" ref="J16:J33" si="4">(IF(G16+H16-I16&lt;0,0,(G16+H16-I16)))</f>
        <v>0</v>
      </c>
      <c r="L16" s="14"/>
      <c r="T16" s="14"/>
    </row>
    <row r="17" spans="1:20" ht="18" customHeight="1" x14ac:dyDescent="0.3">
      <c r="A17" s="110"/>
      <c r="B17" s="36" t="s">
        <v>91</v>
      </c>
      <c r="C17" s="231">
        <f>'WS B Qrtly S&amp;B Data'!D118</f>
        <v>0</v>
      </c>
      <c r="D17" s="231">
        <f>'WS B Qrtly S&amp;B Data'!E118</f>
        <v>0</v>
      </c>
      <c r="E17" s="231">
        <f>'WS B Qrtly S&amp;B Data'!G118</f>
        <v>0</v>
      </c>
      <c r="F17" s="236"/>
      <c r="G17" s="231">
        <f t="shared" si="3"/>
        <v>0</v>
      </c>
      <c r="H17" s="231">
        <f>'WS C Other Costs'!H14</f>
        <v>0</v>
      </c>
      <c r="I17" s="231">
        <f>'WS C Other Costs'!I14</f>
        <v>0</v>
      </c>
      <c r="J17" s="232">
        <f t="shared" si="4"/>
        <v>0</v>
      </c>
      <c r="L17" s="14"/>
      <c r="T17" s="14"/>
    </row>
    <row r="18" spans="1:20" ht="18" customHeight="1" x14ac:dyDescent="0.3">
      <c r="A18" s="110"/>
      <c r="B18" s="36" t="s">
        <v>93</v>
      </c>
      <c r="C18" s="231">
        <f>'WS B Qrtly S&amp;B Data'!D119</f>
        <v>0</v>
      </c>
      <c r="D18" s="231">
        <f>'WS B Qrtly S&amp;B Data'!E119</f>
        <v>0</v>
      </c>
      <c r="E18" s="231">
        <f>'WS B Qrtly S&amp;B Data'!G119</f>
        <v>0</v>
      </c>
      <c r="F18" s="236"/>
      <c r="G18" s="231">
        <f t="shared" si="3"/>
        <v>0</v>
      </c>
      <c r="H18" s="231">
        <f>'WS C Other Costs'!H15</f>
        <v>0</v>
      </c>
      <c r="I18" s="231">
        <f>'WS C Other Costs'!I15</f>
        <v>0</v>
      </c>
      <c r="J18" s="232">
        <f t="shared" si="4"/>
        <v>0</v>
      </c>
      <c r="L18" s="14"/>
      <c r="T18" s="14"/>
    </row>
    <row r="19" spans="1:20" ht="18" customHeight="1" x14ac:dyDescent="0.3">
      <c r="A19" s="110"/>
      <c r="B19" s="36" t="s">
        <v>95</v>
      </c>
      <c r="C19" s="231">
        <f>'WS B Qrtly S&amp;B Data'!D120</f>
        <v>0</v>
      </c>
      <c r="D19" s="231">
        <f>'WS B Qrtly S&amp;B Data'!E120</f>
        <v>0</v>
      </c>
      <c r="E19" s="231">
        <f>'WS B Qrtly S&amp;B Data'!G120</f>
        <v>0</v>
      </c>
      <c r="F19" s="236"/>
      <c r="G19" s="231">
        <f t="shared" si="3"/>
        <v>0</v>
      </c>
      <c r="H19" s="231">
        <f>'WS C Other Costs'!H16</f>
        <v>0</v>
      </c>
      <c r="I19" s="231">
        <f>'WS C Other Costs'!I16</f>
        <v>0</v>
      </c>
      <c r="J19" s="232">
        <f t="shared" si="4"/>
        <v>0</v>
      </c>
      <c r="L19" s="14"/>
      <c r="T19" s="14"/>
    </row>
    <row r="20" spans="1:20" ht="18" customHeight="1" x14ac:dyDescent="0.3">
      <c r="A20" s="110"/>
      <c r="B20" s="36" t="s">
        <v>97</v>
      </c>
      <c r="C20" s="231">
        <f>'WS B Qrtly S&amp;B Data'!D121</f>
        <v>0</v>
      </c>
      <c r="D20" s="231">
        <f>'WS B Qrtly S&amp;B Data'!E121</f>
        <v>0</v>
      </c>
      <c r="E20" s="231">
        <f>'WS B Qrtly S&amp;B Data'!G121</f>
        <v>0</v>
      </c>
      <c r="F20" s="236"/>
      <c r="G20" s="231">
        <f t="shared" si="3"/>
        <v>0</v>
      </c>
      <c r="H20" s="231">
        <f>'WS C Other Costs'!H17</f>
        <v>0</v>
      </c>
      <c r="I20" s="231">
        <f>'WS C Other Costs'!I17</f>
        <v>0</v>
      </c>
      <c r="J20" s="232">
        <f t="shared" si="4"/>
        <v>0</v>
      </c>
      <c r="L20" s="14"/>
      <c r="T20" s="14"/>
    </row>
    <row r="21" spans="1:20" ht="18" customHeight="1" x14ac:dyDescent="0.3">
      <c r="A21" s="110"/>
      <c r="B21" s="36" t="s">
        <v>99</v>
      </c>
      <c r="C21" s="231">
        <f>'WS B Qrtly S&amp;B Data'!D122</f>
        <v>0</v>
      </c>
      <c r="D21" s="231">
        <f>'WS B Qrtly S&amp;B Data'!E122</f>
        <v>0</v>
      </c>
      <c r="E21" s="231">
        <f>'WS B Qrtly S&amp;B Data'!G122</f>
        <v>0</v>
      </c>
      <c r="F21" s="236"/>
      <c r="G21" s="231">
        <f t="shared" si="3"/>
        <v>0</v>
      </c>
      <c r="H21" s="231">
        <f>'WS C Other Costs'!H18</f>
        <v>0</v>
      </c>
      <c r="I21" s="231">
        <f>'WS C Other Costs'!I18</f>
        <v>0</v>
      </c>
      <c r="J21" s="232">
        <f t="shared" si="4"/>
        <v>0</v>
      </c>
      <c r="L21" s="14"/>
      <c r="T21" s="14"/>
    </row>
    <row r="22" spans="1:20" ht="18" customHeight="1" x14ac:dyDescent="0.3">
      <c r="A22" s="110"/>
      <c r="B22" s="36" t="s">
        <v>101</v>
      </c>
      <c r="C22" s="231">
        <f>'WS B Qrtly S&amp;B Data'!D123</f>
        <v>0</v>
      </c>
      <c r="D22" s="231">
        <f>'WS B Qrtly S&amp;B Data'!E123</f>
        <v>0</v>
      </c>
      <c r="E22" s="231">
        <f>'WS B Qrtly S&amp;B Data'!G123</f>
        <v>0</v>
      </c>
      <c r="F22" s="236"/>
      <c r="G22" s="231">
        <f t="shared" si="3"/>
        <v>0</v>
      </c>
      <c r="H22" s="231">
        <f>'WS C Other Costs'!H19</f>
        <v>0</v>
      </c>
      <c r="I22" s="231">
        <f>'WS C Other Costs'!I19</f>
        <v>0</v>
      </c>
      <c r="J22" s="232">
        <f t="shared" si="4"/>
        <v>0</v>
      </c>
      <c r="L22" s="14"/>
      <c r="T22" s="14"/>
    </row>
    <row r="23" spans="1:20" ht="18" customHeight="1" x14ac:dyDescent="0.3">
      <c r="A23" s="110"/>
      <c r="B23" s="36" t="s">
        <v>103</v>
      </c>
      <c r="C23" s="231">
        <f>'WS B Qrtly S&amp;B Data'!D124</f>
        <v>0</v>
      </c>
      <c r="D23" s="231">
        <f>'WS B Qrtly S&amp;B Data'!E124</f>
        <v>0</v>
      </c>
      <c r="E23" s="231">
        <f>'WS B Qrtly S&amp;B Data'!G124</f>
        <v>0</v>
      </c>
      <c r="F23" s="236"/>
      <c r="G23" s="231">
        <f t="shared" si="3"/>
        <v>0</v>
      </c>
      <c r="H23" s="231">
        <f>'WS C Other Costs'!H20</f>
        <v>0</v>
      </c>
      <c r="I23" s="231">
        <f>'WS C Other Costs'!I20</f>
        <v>0</v>
      </c>
      <c r="J23" s="232">
        <f t="shared" si="4"/>
        <v>0</v>
      </c>
      <c r="L23" s="14"/>
      <c r="T23" s="14"/>
    </row>
    <row r="24" spans="1:20" ht="18" customHeight="1" x14ac:dyDescent="0.3">
      <c r="A24" s="110"/>
      <c r="B24" s="36" t="s">
        <v>105</v>
      </c>
      <c r="C24" s="231">
        <f>'WS B Qrtly S&amp;B Data'!D125</f>
        <v>0</v>
      </c>
      <c r="D24" s="231">
        <f>'WS B Qrtly S&amp;B Data'!E125</f>
        <v>0</v>
      </c>
      <c r="E24" s="231">
        <f>'WS B Qrtly S&amp;B Data'!G125</f>
        <v>0</v>
      </c>
      <c r="F24" s="236"/>
      <c r="G24" s="231">
        <f t="shared" si="3"/>
        <v>0</v>
      </c>
      <c r="H24" s="231">
        <f>'WS C Other Costs'!H21</f>
        <v>0</v>
      </c>
      <c r="I24" s="231">
        <f>'WS C Other Costs'!I21</f>
        <v>0</v>
      </c>
      <c r="J24" s="232">
        <f t="shared" si="4"/>
        <v>0</v>
      </c>
      <c r="L24" s="14"/>
      <c r="T24" s="14"/>
    </row>
    <row r="25" spans="1:20" ht="18" customHeight="1" x14ac:dyDescent="0.3">
      <c r="A25" s="110"/>
      <c r="B25" s="36" t="s">
        <v>178</v>
      </c>
      <c r="C25" s="231">
        <f>'WS B Qrtly S&amp;B Data'!D126</f>
        <v>0</v>
      </c>
      <c r="D25" s="231">
        <f>'WS B Qrtly S&amp;B Data'!E126</f>
        <v>0</v>
      </c>
      <c r="E25" s="231">
        <f>'WS B Qrtly S&amp;B Data'!G126</f>
        <v>0</v>
      </c>
      <c r="F25" s="236"/>
      <c r="G25" s="231">
        <f t="shared" si="3"/>
        <v>0</v>
      </c>
      <c r="H25" s="231">
        <f>'WS C Other Costs'!H22</f>
        <v>0</v>
      </c>
      <c r="I25" s="231">
        <f>'WS C Other Costs'!I22</f>
        <v>0</v>
      </c>
      <c r="J25" s="232">
        <f t="shared" si="4"/>
        <v>0</v>
      </c>
      <c r="L25" s="14"/>
      <c r="T25" s="14"/>
    </row>
    <row r="26" spans="1:20" ht="18" customHeight="1" x14ac:dyDescent="0.3">
      <c r="A26" s="110"/>
      <c r="B26" s="36" t="s">
        <v>109</v>
      </c>
      <c r="C26" s="231">
        <f>'WS B Qrtly S&amp;B Data'!D127</f>
        <v>0</v>
      </c>
      <c r="D26" s="231">
        <f>'WS B Qrtly S&amp;B Data'!E127</f>
        <v>0</v>
      </c>
      <c r="E26" s="231">
        <f>'WS B Qrtly S&amp;B Data'!G127</f>
        <v>0</v>
      </c>
      <c r="F26" s="231">
        <f>'WB B.1 CYBHI Fee Schedule'!C13</f>
        <v>0</v>
      </c>
      <c r="G26" s="231">
        <f t="shared" si="3"/>
        <v>0</v>
      </c>
      <c r="H26" s="231">
        <f>'WS C Other Costs'!H23</f>
        <v>0</v>
      </c>
      <c r="I26" s="231">
        <f>'WS C Other Costs'!I23</f>
        <v>0</v>
      </c>
      <c r="J26" s="232">
        <f t="shared" si="4"/>
        <v>0</v>
      </c>
      <c r="L26" s="14"/>
      <c r="T26" s="14"/>
    </row>
    <row r="27" spans="1:20" ht="18" customHeight="1" x14ac:dyDescent="0.3">
      <c r="A27" s="110"/>
      <c r="B27" s="36" t="s">
        <v>111</v>
      </c>
      <c r="C27" s="231">
        <f>'WS B Qrtly S&amp;B Data'!D128</f>
        <v>0</v>
      </c>
      <c r="D27" s="231">
        <f>'WS B Qrtly S&amp;B Data'!E128</f>
        <v>0</v>
      </c>
      <c r="E27" s="231">
        <f>'WS B Qrtly S&amp;B Data'!G128</f>
        <v>0</v>
      </c>
      <c r="F27" s="231">
        <f>'WB B.1 CYBHI Fee Schedule'!C14</f>
        <v>0</v>
      </c>
      <c r="G27" s="231">
        <f t="shared" si="3"/>
        <v>0</v>
      </c>
      <c r="H27" s="231">
        <f>'WS C Other Costs'!H24</f>
        <v>0</v>
      </c>
      <c r="I27" s="231">
        <f>'WS C Other Costs'!I24</f>
        <v>0</v>
      </c>
      <c r="J27" s="232">
        <f t="shared" si="4"/>
        <v>0</v>
      </c>
      <c r="L27" s="14"/>
      <c r="T27" s="14"/>
    </row>
    <row r="28" spans="1:20" ht="18" customHeight="1" x14ac:dyDescent="0.3">
      <c r="A28" s="110"/>
      <c r="B28" s="36" t="s">
        <v>113</v>
      </c>
      <c r="C28" s="231">
        <f>'WS B Qrtly S&amp;B Data'!D129</f>
        <v>0</v>
      </c>
      <c r="D28" s="231">
        <f>'WS B Qrtly S&amp;B Data'!E129</f>
        <v>0</v>
      </c>
      <c r="E28" s="231">
        <f>'WS B Qrtly S&amp;B Data'!G129</f>
        <v>0</v>
      </c>
      <c r="F28" s="236"/>
      <c r="G28" s="231">
        <f t="shared" si="3"/>
        <v>0</v>
      </c>
      <c r="H28" s="231">
        <f>'WS C Other Costs'!H25</f>
        <v>0</v>
      </c>
      <c r="I28" s="231">
        <f>'WS C Other Costs'!I25</f>
        <v>0</v>
      </c>
      <c r="J28" s="232">
        <f t="shared" si="4"/>
        <v>0</v>
      </c>
      <c r="L28" s="14"/>
      <c r="T28" s="14"/>
    </row>
    <row r="29" spans="1:20" ht="18" customHeight="1" x14ac:dyDescent="0.3">
      <c r="A29" s="110"/>
      <c r="B29" s="36" t="s">
        <v>115</v>
      </c>
      <c r="C29" s="231">
        <f>'WS B Qrtly S&amp;B Data'!D130</f>
        <v>0</v>
      </c>
      <c r="D29" s="231">
        <f>'WS B Qrtly S&amp;B Data'!E130</f>
        <v>0</v>
      </c>
      <c r="E29" s="231">
        <f>'WS B Qrtly S&amp;B Data'!G130</f>
        <v>0</v>
      </c>
      <c r="F29" s="236"/>
      <c r="G29" s="231">
        <f t="shared" si="3"/>
        <v>0</v>
      </c>
      <c r="H29" s="231">
        <f>'WS C Other Costs'!H26</f>
        <v>0</v>
      </c>
      <c r="I29" s="231">
        <f>'WS C Other Costs'!I26</f>
        <v>0</v>
      </c>
      <c r="J29" s="232">
        <f t="shared" si="4"/>
        <v>0</v>
      </c>
      <c r="L29" s="14"/>
      <c r="T29" s="14"/>
    </row>
    <row r="30" spans="1:20" ht="18" customHeight="1" x14ac:dyDescent="0.3">
      <c r="A30" s="110"/>
      <c r="B30" s="36" t="s">
        <v>117</v>
      </c>
      <c r="C30" s="231">
        <f>'WS B Qrtly S&amp;B Data'!D131</f>
        <v>0</v>
      </c>
      <c r="D30" s="231">
        <f>'WS B Qrtly S&amp;B Data'!E131</f>
        <v>0</v>
      </c>
      <c r="E30" s="231">
        <f>'WS B Qrtly S&amp;B Data'!G131</f>
        <v>0</v>
      </c>
      <c r="F30" s="236"/>
      <c r="G30" s="231">
        <f t="shared" si="3"/>
        <v>0</v>
      </c>
      <c r="H30" s="231">
        <f>'WS C Other Costs'!H27</f>
        <v>0</v>
      </c>
      <c r="I30" s="231">
        <f>'WS C Other Costs'!I27</f>
        <v>0</v>
      </c>
      <c r="J30" s="232">
        <f t="shared" si="4"/>
        <v>0</v>
      </c>
      <c r="L30" s="14"/>
      <c r="T30" s="14"/>
    </row>
    <row r="31" spans="1:20" ht="18" customHeight="1" x14ac:dyDescent="0.3">
      <c r="A31" s="110"/>
      <c r="B31" s="36" t="s">
        <v>119</v>
      </c>
      <c r="C31" s="231">
        <f>'WS B Qrtly S&amp;B Data'!D132</f>
        <v>0</v>
      </c>
      <c r="D31" s="231">
        <f>'WS B Qrtly S&amp;B Data'!E132</f>
        <v>0</v>
      </c>
      <c r="E31" s="231">
        <f>'WS B Qrtly S&amp;B Data'!G132</f>
        <v>0</v>
      </c>
      <c r="F31" s="236"/>
      <c r="G31" s="231">
        <f t="shared" si="3"/>
        <v>0</v>
      </c>
      <c r="H31" s="231">
        <f>'WS C Other Costs'!H28</f>
        <v>0</v>
      </c>
      <c r="I31" s="231">
        <f>'WS C Other Costs'!I28</f>
        <v>0</v>
      </c>
      <c r="J31" s="232">
        <f t="shared" si="4"/>
        <v>0</v>
      </c>
      <c r="L31" s="14"/>
      <c r="T31" s="14"/>
    </row>
    <row r="32" spans="1:20" ht="18" customHeight="1" x14ac:dyDescent="0.3">
      <c r="A32" s="110"/>
      <c r="B32" s="36" t="s">
        <v>121</v>
      </c>
      <c r="C32" s="231">
        <f>'WS B Qrtly S&amp;B Data'!D133</f>
        <v>0</v>
      </c>
      <c r="D32" s="231">
        <f>'WS B Qrtly S&amp;B Data'!E133</f>
        <v>0</v>
      </c>
      <c r="E32" s="231">
        <f>'WS B Qrtly S&amp;B Data'!G133</f>
        <v>0</v>
      </c>
      <c r="F32" s="236"/>
      <c r="G32" s="231">
        <f t="shared" si="3"/>
        <v>0</v>
      </c>
      <c r="H32" s="231">
        <f>'WS C Other Costs'!H29</f>
        <v>0</v>
      </c>
      <c r="I32" s="231">
        <f>'WS C Other Costs'!I29</f>
        <v>0</v>
      </c>
      <c r="J32" s="232">
        <f t="shared" si="4"/>
        <v>0</v>
      </c>
      <c r="L32" s="14"/>
      <c r="T32" s="14"/>
    </row>
    <row r="33" spans="1:17" ht="18" customHeight="1" thickBot="1" x14ac:dyDescent="0.35">
      <c r="A33" s="110"/>
      <c r="B33" s="36" t="s">
        <v>123</v>
      </c>
      <c r="C33" s="233">
        <f>'WS B Qrtly S&amp;B Data'!D134</f>
        <v>0</v>
      </c>
      <c r="D33" s="233">
        <f>'WS B Qrtly S&amp;B Data'!E134</f>
        <v>0</v>
      </c>
      <c r="E33" s="233">
        <f>'WS B Qrtly S&amp;B Data'!G134</f>
        <v>0</v>
      </c>
      <c r="F33" s="237"/>
      <c r="G33" s="233">
        <f t="shared" si="3"/>
        <v>0</v>
      </c>
      <c r="H33" s="233">
        <f>'WS C Other Costs'!H30</f>
        <v>0</v>
      </c>
      <c r="I33" s="233">
        <f>'WS C Other Costs'!I30</f>
        <v>0</v>
      </c>
      <c r="J33" s="233">
        <f t="shared" si="4"/>
        <v>0</v>
      </c>
    </row>
    <row r="34" spans="1:17" ht="16.350000000000001" customHeight="1" thickBot="1" x14ac:dyDescent="0.35">
      <c r="A34" s="110"/>
      <c r="B34" s="234" t="s">
        <v>300</v>
      </c>
      <c r="C34" s="238">
        <f>SUM(C16:C33)</f>
        <v>0</v>
      </c>
      <c r="D34" s="238">
        <f t="shared" ref="D34:J34" si="5">SUM(D16:D33)</f>
        <v>0</v>
      </c>
      <c r="E34" s="238">
        <f t="shared" si="5"/>
        <v>0</v>
      </c>
      <c r="F34" s="238">
        <f>SUM(F16:F33)</f>
        <v>0</v>
      </c>
      <c r="G34" s="238">
        <f>SUM(G16:G33)</f>
        <v>0</v>
      </c>
      <c r="H34" s="238">
        <f t="shared" si="5"/>
        <v>0</v>
      </c>
      <c r="I34" s="238">
        <f t="shared" si="5"/>
        <v>0</v>
      </c>
      <c r="J34" s="238">
        <f t="shared" si="5"/>
        <v>0</v>
      </c>
    </row>
    <row r="35" spans="1:17" ht="19.5" customHeight="1" thickTop="1" x14ac:dyDescent="0.3">
      <c r="A35" s="239"/>
      <c r="B35" s="240" t="s">
        <v>298</v>
      </c>
      <c r="C35" s="241">
        <f>SUM(C14,C34)</f>
        <v>0</v>
      </c>
      <c r="D35" s="241">
        <f t="shared" ref="D35:J35" si="6">SUM(D14,D34)</f>
        <v>0</v>
      </c>
      <c r="E35" s="241">
        <f t="shared" si="6"/>
        <v>0</v>
      </c>
      <c r="F35" s="241">
        <f>SUM(F14,F34)</f>
        <v>0</v>
      </c>
      <c r="G35" s="241">
        <f>SUM(G14,G34)</f>
        <v>0</v>
      </c>
      <c r="H35" s="241">
        <f t="shared" si="6"/>
        <v>0</v>
      </c>
      <c r="I35" s="241">
        <f t="shared" si="6"/>
        <v>0</v>
      </c>
      <c r="J35" s="241">
        <f t="shared" si="6"/>
        <v>0</v>
      </c>
    </row>
    <row r="36" spans="1:17" x14ac:dyDescent="0.3">
      <c r="B36" s="242" t="s">
        <v>6</v>
      </c>
      <c r="C36" s="243">
        <f>Certification!C72</f>
        <v>0</v>
      </c>
      <c r="D36" s="243"/>
      <c r="E36" s="243"/>
      <c r="F36" s="244"/>
      <c r="G36" s="244"/>
      <c r="H36" s="244"/>
      <c r="I36" s="244"/>
      <c r="J36" s="245"/>
      <c r="K36" s="15"/>
      <c r="L36" s="15"/>
      <c r="M36" s="15"/>
      <c r="N36" s="15"/>
      <c r="O36" s="15"/>
      <c r="P36" s="15"/>
      <c r="Q36" s="15"/>
    </row>
    <row r="37" spans="1:17" ht="17.100000000000001" customHeight="1" x14ac:dyDescent="0.3">
      <c r="B37" s="242" t="s">
        <v>7</v>
      </c>
      <c r="C37" s="246">
        <f>Certification!C73</f>
        <v>0</v>
      </c>
      <c r="D37" s="243"/>
      <c r="E37" s="243"/>
      <c r="F37" s="244"/>
      <c r="G37" s="244"/>
      <c r="H37" s="244"/>
      <c r="I37" s="244"/>
      <c r="P37" s="16"/>
    </row>
    <row r="38" spans="1:17" x14ac:dyDescent="0.3">
      <c r="B38" s="242" t="s">
        <v>66</v>
      </c>
      <c r="C38" s="243" t="str">
        <f>Certification!C74</f>
        <v>Fiscal Year (FY) 2024-25</v>
      </c>
      <c r="D38" s="243"/>
      <c r="E38" s="243"/>
      <c r="F38" s="244"/>
      <c r="G38" s="244"/>
      <c r="H38" s="244"/>
      <c r="I38" s="244"/>
      <c r="P38" s="16"/>
    </row>
    <row r="39" spans="1:17" ht="5.25" hidden="1" customHeight="1" x14ac:dyDescent="0.3">
      <c r="P39" s="16"/>
    </row>
    <row r="40" spans="1:17" ht="12.75" hidden="1" customHeight="1" x14ac:dyDescent="0.3">
      <c r="C40" s="247"/>
      <c r="D40" s="247"/>
      <c r="E40" s="247"/>
      <c r="F40" s="247"/>
      <c r="G40" s="247"/>
      <c r="H40" s="247"/>
      <c r="I40" s="247"/>
      <c r="J40" s="247"/>
    </row>
    <row r="41" spans="1:17" ht="12.75" hidden="1" customHeight="1" x14ac:dyDescent="0.3">
      <c r="C41" s="248"/>
      <c r="D41" s="248"/>
      <c r="E41" s="248"/>
      <c r="F41" s="248"/>
      <c r="G41" s="248"/>
      <c r="H41" s="248"/>
      <c r="I41" s="248"/>
      <c r="J41" s="248"/>
      <c r="K41" s="17"/>
      <c r="L41" s="17"/>
      <c r="M41" s="17"/>
      <c r="N41" s="17"/>
      <c r="O41" s="17"/>
    </row>
    <row r="42" spans="1:17" hidden="1" x14ac:dyDescent="0.3">
      <c r="C42" s="249"/>
      <c r="D42" s="249"/>
      <c r="E42" s="249"/>
      <c r="F42" s="249"/>
      <c r="G42" s="249"/>
      <c r="H42" s="249"/>
      <c r="I42" s="249"/>
      <c r="J42" s="249"/>
      <c r="K42" s="17"/>
      <c r="L42" s="17"/>
      <c r="M42" s="17"/>
      <c r="N42" s="17"/>
      <c r="O42" s="17"/>
    </row>
    <row r="43" spans="1:17" ht="12.75" hidden="1" customHeight="1" x14ac:dyDescent="0.3">
      <c r="O43" s="16"/>
    </row>
  </sheetData>
  <sheetProtection algorithmName="SHA-512" hashValue="+KLZweE1jsdf2QbcVlFAvpzRqKK/hHJOYHu5faphc7g29sftBdbNm2pUm2cTzpVkRHpiacGU3V7r9J/gEwyIRw==" saltValue="7tBS+kDMVZlDUw4Y9S8Q+A==" spinCount="100000" sheet="1" selectLockedCells="1"/>
  <protectedRanges>
    <protectedRange sqref="C9:C34 D14:J14 D34:J34" name="Range1_3"/>
    <protectedRange sqref="T9:T32" name="Range1_4"/>
  </protectedRanges>
  <dataValidations count="1">
    <dataValidation allowBlank="1" showInputMessage="1" showErrorMessage="1" prompt="No data input on this sheet" sqref="A1" xr:uid="{1FE45F3E-5876-41DA-AADA-3489527382C0}"/>
  </dataValidations>
  <printOptions horizontalCentered="1"/>
  <pageMargins left="0.2" right="0.2" top="0.28999999999999998" bottom="0.48" header="0.28999999999999998" footer="0.25"/>
  <pageSetup scale="73" orientation="landscape" r:id="rId1"/>
  <headerFooter alignWithMargins="0">
    <oddFooter>&amp;L&amp;"Arial,Regular"&amp;12DHCS 6299 (11/2021)&amp;R&amp;"Arial,Regular"&amp;12Page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S41"/>
  <sheetViews>
    <sheetView showGridLines="0" zoomScaleNormal="100" zoomScaleSheetLayoutView="100" workbookViewId="0"/>
  </sheetViews>
  <sheetFormatPr defaultColWidth="0" defaultRowHeight="17.25" zeroHeight="1" x14ac:dyDescent="0.3"/>
  <cols>
    <col min="1" max="1" width="3.83203125" style="36" customWidth="1"/>
    <col min="2" max="2" width="46.5" style="36" customWidth="1"/>
    <col min="3" max="3" width="23" style="36" customWidth="1"/>
    <col min="4" max="4" width="21.1640625" style="36" customWidth="1"/>
    <col min="5" max="5" width="18.6640625" style="36" customWidth="1"/>
    <col min="6" max="6" width="18.83203125" style="36" customWidth="1"/>
    <col min="7" max="7" width="23.5" style="36" customWidth="1"/>
    <col min="8" max="8" width="19.83203125" style="280" customWidth="1"/>
    <col min="9" max="9" width="18.33203125" style="36" customWidth="1"/>
    <col min="10" max="10" width="23.1640625" style="36" customWidth="1"/>
    <col min="11" max="19" width="0" style="1" hidden="1" customWidth="1"/>
    <col min="20" max="16384" width="9.33203125" style="1" hidden="1"/>
  </cols>
  <sheetData>
    <row r="1" spans="1:19" x14ac:dyDescent="0.3">
      <c r="A1" s="281" t="s">
        <v>389</v>
      </c>
    </row>
    <row r="2" spans="1:19" x14ac:dyDescent="0.3">
      <c r="A2" s="36" t="s">
        <v>0</v>
      </c>
      <c r="S2" s="4"/>
    </row>
    <row r="3" spans="1:19" x14ac:dyDescent="0.3">
      <c r="A3" s="36" t="s">
        <v>1</v>
      </c>
      <c r="B3" s="150"/>
      <c r="C3" s="150"/>
      <c r="D3" s="150"/>
      <c r="E3" s="150"/>
      <c r="F3" s="150"/>
      <c r="G3" s="150"/>
      <c r="S3" s="4"/>
    </row>
    <row r="4" spans="1:19" x14ac:dyDescent="0.3">
      <c r="A4" s="36" t="s">
        <v>69</v>
      </c>
      <c r="B4" s="150"/>
      <c r="C4" s="150"/>
      <c r="D4" s="150"/>
      <c r="E4" s="150"/>
      <c r="F4" s="150"/>
      <c r="G4" s="150"/>
      <c r="J4" s="72"/>
      <c r="S4" s="4"/>
    </row>
    <row r="5" spans="1:19" ht="23.1" customHeight="1" x14ac:dyDescent="0.3">
      <c r="A5" s="74" t="s">
        <v>204</v>
      </c>
      <c r="B5" s="251"/>
      <c r="C5" s="37"/>
      <c r="D5" s="37"/>
      <c r="E5" s="37"/>
      <c r="F5" s="37"/>
      <c r="G5" s="37"/>
      <c r="H5" s="37"/>
      <c r="I5" s="37"/>
      <c r="J5" s="37"/>
      <c r="S5" s="4"/>
    </row>
    <row r="6" spans="1:19" ht="103.5" x14ac:dyDescent="0.3">
      <c r="A6" s="252"/>
      <c r="B6" s="252" t="s">
        <v>199</v>
      </c>
      <c r="C6" s="253" t="s">
        <v>390</v>
      </c>
      <c r="D6" s="253" t="s">
        <v>391</v>
      </c>
      <c r="E6" s="253" t="s">
        <v>392</v>
      </c>
      <c r="F6" s="253" t="s">
        <v>393</v>
      </c>
      <c r="G6" s="253" t="s">
        <v>394</v>
      </c>
      <c r="H6" s="253" t="s">
        <v>205</v>
      </c>
      <c r="I6" s="253" t="s">
        <v>174</v>
      </c>
      <c r="J6" s="253" t="s">
        <v>175</v>
      </c>
    </row>
    <row r="7" spans="1:19" ht="16.350000000000001" customHeight="1" x14ac:dyDescent="0.3">
      <c r="A7" s="254"/>
      <c r="B7" s="254" t="s">
        <v>80</v>
      </c>
      <c r="C7" s="255" t="s">
        <v>81</v>
      </c>
      <c r="D7" s="255" t="s">
        <v>201</v>
      </c>
      <c r="E7" s="255" t="s">
        <v>202</v>
      </c>
      <c r="F7" s="255" t="s">
        <v>203</v>
      </c>
      <c r="G7" s="255" t="s">
        <v>206</v>
      </c>
      <c r="H7" s="255" t="s">
        <v>207</v>
      </c>
      <c r="I7" s="255" t="s">
        <v>208</v>
      </c>
      <c r="J7" s="255" t="s">
        <v>209</v>
      </c>
    </row>
    <row r="8" spans="1:19" ht="18.95" customHeight="1" x14ac:dyDescent="0.3">
      <c r="A8" s="110" t="s">
        <v>4</v>
      </c>
      <c r="B8" s="36" t="s">
        <v>82</v>
      </c>
      <c r="C8" s="256"/>
      <c r="D8" s="256"/>
      <c r="E8" s="256"/>
      <c r="F8" s="256"/>
      <c r="G8" s="256"/>
      <c r="H8" s="231">
        <f t="shared" ref="H8:H30" si="0">SUM(C8,D8,E8,F8,G8)</f>
        <v>0</v>
      </c>
      <c r="I8" s="256"/>
      <c r="J8" s="257"/>
    </row>
    <row r="9" spans="1:19" ht="18.95" customHeight="1" x14ac:dyDescent="0.3">
      <c r="A9" s="110" t="s">
        <v>21</v>
      </c>
      <c r="B9" s="36" t="s">
        <v>83</v>
      </c>
      <c r="C9" s="256"/>
      <c r="D9" s="256"/>
      <c r="E9" s="256"/>
      <c r="F9" s="256"/>
      <c r="G9" s="256"/>
      <c r="H9" s="258">
        <f t="shared" si="0"/>
        <v>0</v>
      </c>
      <c r="I9" s="256"/>
      <c r="J9" s="257"/>
    </row>
    <row r="10" spans="1:19" ht="18.95" customHeight="1" x14ac:dyDescent="0.3">
      <c r="A10" s="110" t="s">
        <v>24</v>
      </c>
      <c r="B10" s="36" t="s">
        <v>197</v>
      </c>
      <c r="C10" s="256"/>
      <c r="D10" s="256"/>
      <c r="E10" s="256"/>
      <c r="F10" s="256"/>
      <c r="G10" s="256"/>
      <c r="H10" s="258">
        <f t="shared" si="0"/>
        <v>0</v>
      </c>
      <c r="I10" s="256"/>
      <c r="J10" s="257"/>
    </row>
    <row r="11" spans="1:19" ht="18.95" customHeight="1" x14ac:dyDescent="0.3">
      <c r="A11" s="110" t="s">
        <v>43</v>
      </c>
      <c r="B11" s="36" t="s">
        <v>177</v>
      </c>
      <c r="C11" s="256"/>
      <c r="D11" s="256"/>
      <c r="E11" s="256"/>
      <c r="F11" s="256"/>
      <c r="G11" s="256"/>
      <c r="H11" s="258">
        <f t="shared" si="0"/>
        <v>0</v>
      </c>
      <c r="I11" s="256"/>
      <c r="J11" s="257"/>
    </row>
    <row r="12" spans="1:19" ht="18.95" customHeight="1" x14ac:dyDescent="0.3">
      <c r="A12" s="110" t="s">
        <v>86</v>
      </c>
      <c r="B12" s="36" t="s">
        <v>198</v>
      </c>
      <c r="C12" s="256"/>
      <c r="D12" s="256"/>
      <c r="E12" s="256"/>
      <c r="F12" s="256"/>
      <c r="G12" s="256"/>
      <c r="H12" s="258">
        <f t="shared" si="0"/>
        <v>0</v>
      </c>
      <c r="I12" s="256"/>
      <c r="J12" s="257"/>
    </row>
    <row r="13" spans="1:19" ht="18.95" customHeight="1" x14ac:dyDescent="0.3">
      <c r="A13" s="110" t="s">
        <v>88</v>
      </c>
      <c r="B13" s="36" t="s">
        <v>89</v>
      </c>
      <c r="C13" s="256"/>
      <c r="D13" s="256"/>
      <c r="E13" s="256"/>
      <c r="F13" s="256"/>
      <c r="G13" s="256"/>
      <c r="H13" s="258">
        <f t="shared" si="0"/>
        <v>0</v>
      </c>
      <c r="I13" s="256"/>
      <c r="J13" s="257"/>
    </row>
    <row r="14" spans="1:19" ht="18.95" customHeight="1" x14ac:dyDescent="0.3">
      <c r="A14" s="110" t="s">
        <v>90</v>
      </c>
      <c r="B14" s="36" t="s">
        <v>91</v>
      </c>
      <c r="C14" s="256"/>
      <c r="D14" s="256"/>
      <c r="E14" s="256"/>
      <c r="F14" s="256"/>
      <c r="G14" s="256"/>
      <c r="H14" s="258">
        <f t="shared" si="0"/>
        <v>0</v>
      </c>
      <c r="I14" s="256"/>
      <c r="J14" s="257"/>
    </row>
    <row r="15" spans="1:19" ht="18.95" customHeight="1" x14ac:dyDescent="0.3">
      <c r="A15" s="110" t="s">
        <v>92</v>
      </c>
      <c r="B15" s="36" t="s">
        <v>93</v>
      </c>
      <c r="C15" s="256"/>
      <c r="D15" s="256"/>
      <c r="E15" s="256"/>
      <c r="F15" s="256"/>
      <c r="G15" s="256"/>
      <c r="H15" s="258">
        <f t="shared" si="0"/>
        <v>0</v>
      </c>
      <c r="I15" s="256"/>
      <c r="J15" s="257"/>
    </row>
    <row r="16" spans="1:19" ht="18.95" customHeight="1" x14ac:dyDescent="0.3">
      <c r="A16" s="110" t="s">
        <v>94</v>
      </c>
      <c r="B16" s="36" t="s">
        <v>95</v>
      </c>
      <c r="C16" s="256"/>
      <c r="D16" s="256"/>
      <c r="E16" s="256"/>
      <c r="F16" s="256"/>
      <c r="G16" s="256"/>
      <c r="H16" s="258">
        <f t="shared" si="0"/>
        <v>0</v>
      </c>
      <c r="I16" s="256"/>
      <c r="J16" s="257"/>
    </row>
    <row r="17" spans="1:10" ht="18.95" customHeight="1" x14ac:dyDescent="0.3">
      <c r="A17" s="110" t="s">
        <v>96</v>
      </c>
      <c r="B17" s="36" t="s">
        <v>97</v>
      </c>
      <c r="C17" s="256"/>
      <c r="D17" s="256"/>
      <c r="E17" s="256"/>
      <c r="F17" s="256"/>
      <c r="G17" s="256"/>
      <c r="H17" s="258">
        <f t="shared" si="0"/>
        <v>0</v>
      </c>
      <c r="I17" s="256"/>
      <c r="J17" s="257"/>
    </row>
    <row r="18" spans="1:10" ht="18.95" customHeight="1" x14ac:dyDescent="0.3">
      <c r="A18" s="110" t="s">
        <v>98</v>
      </c>
      <c r="B18" s="36" t="s">
        <v>99</v>
      </c>
      <c r="C18" s="256"/>
      <c r="D18" s="256"/>
      <c r="E18" s="256"/>
      <c r="F18" s="256"/>
      <c r="G18" s="256"/>
      <c r="H18" s="258">
        <f t="shared" si="0"/>
        <v>0</v>
      </c>
      <c r="I18" s="256"/>
      <c r="J18" s="257"/>
    </row>
    <row r="19" spans="1:10" ht="18.95" customHeight="1" x14ac:dyDescent="0.3">
      <c r="A19" s="110" t="s">
        <v>100</v>
      </c>
      <c r="B19" s="36" t="s">
        <v>101</v>
      </c>
      <c r="C19" s="256"/>
      <c r="D19" s="256"/>
      <c r="E19" s="256"/>
      <c r="F19" s="256"/>
      <c r="G19" s="256"/>
      <c r="H19" s="258">
        <f t="shared" si="0"/>
        <v>0</v>
      </c>
      <c r="I19" s="256"/>
      <c r="J19" s="257"/>
    </row>
    <row r="20" spans="1:10" ht="18.95" customHeight="1" x14ac:dyDescent="0.3">
      <c r="A20" s="110" t="s">
        <v>102</v>
      </c>
      <c r="B20" s="36" t="s">
        <v>103</v>
      </c>
      <c r="C20" s="256"/>
      <c r="D20" s="256"/>
      <c r="E20" s="256"/>
      <c r="F20" s="256"/>
      <c r="G20" s="256"/>
      <c r="H20" s="258">
        <f>SUM(C20,D20,E20,F20,G20)</f>
        <v>0</v>
      </c>
      <c r="I20" s="256"/>
      <c r="J20" s="257"/>
    </row>
    <row r="21" spans="1:10" ht="18.95" customHeight="1" x14ac:dyDescent="0.3">
      <c r="A21" s="110" t="s">
        <v>104</v>
      </c>
      <c r="B21" s="36" t="s">
        <v>105</v>
      </c>
      <c r="C21" s="256"/>
      <c r="D21" s="256"/>
      <c r="E21" s="256"/>
      <c r="F21" s="256"/>
      <c r="G21" s="256"/>
      <c r="H21" s="258">
        <f>SUM(C21,D21,E21,F21,G21)</f>
        <v>0</v>
      </c>
      <c r="I21" s="256"/>
      <c r="J21" s="257"/>
    </row>
    <row r="22" spans="1:10" ht="18.95" customHeight="1" x14ac:dyDescent="0.3">
      <c r="A22" s="110" t="s">
        <v>106</v>
      </c>
      <c r="B22" s="36" t="s">
        <v>178</v>
      </c>
      <c r="C22" s="256"/>
      <c r="D22" s="256"/>
      <c r="E22" s="256"/>
      <c r="F22" s="256"/>
      <c r="G22" s="256"/>
      <c r="H22" s="258">
        <f t="shared" si="0"/>
        <v>0</v>
      </c>
      <c r="I22" s="256"/>
      <c r="J22" s="257"/>
    </row>
    <row r="23" spans="1:10" ht="18.95" customHeight="1" x14ac:dyDescent="0.3">
      <c r="A23" s="110" t="s">
        <v>108</v>
      </c>
      <c r="B23" s="36" t="s">
        <v>109</v>
      </c>
      <c r="C23" s="256"/>
      <c r="D23" s="256"/>
      <c r="E23" s="256"/>
      <c r="F23" s="256"/>
      <c r="G23" s="256"/>
      <c r="H23" s="258">
        <f t="shared" si="0"/>
        <v>0</v>
      </c>
      <c r="I23" s="256"/>
      <c r="J23" s="257"/>
    </row>
    <row r="24" spans="1:10" ht="18.95" customHeight="1" x14ac:dyDescent="0.3">
      <c r="A24" s="110" t="s">
        <v>110</v>
      </c>
      <c r="B24" s="36" t="s">
        <v>111</v>
      </c>
      <c r="C24" s="256"/>
      <c r="D24" s="256"/>
      <c r="E24" s="256"/>
      <c r="F24" s="256"/>
      <c r="G24" s="256"/>
      <c r="H24" s="258">
        <f t="shared" si="0"/>
        <v>0</v>
      </c>
      <c r="I24" s="256"/>
      <c r="J24" s="257"/>
    </row>
    <row r="25" spans="1:10" ht="18.95" customHeight="1" x14ac:dyDescent="0.3">
      <c r="A25" s="110" t="s">
        <v>112</v>
      </c>
      <c r="B25" s="36" t="s">
        <v>113</v>
      </c>
      <c r="C25" s="256"/>
      <c r="D25" s="256"/>
      <c r="E25" s="256"/>
      <c r="F25" s="256"/>
      <c r="G25" s="256"/>
      <c r="H25" s="258">
        <f t="shared" si="0"/>
        <v>0</v>
      </c>
      <c r="I25" s="256"/>
      <c r="J25" s="257"/>
    </row>
    <row r="26" spans="1:10" ht="18.95" customHeight="1" x14ac:dyDescent="0.3">
      <c r="A26" s="110" t="s">
        <v>114</v>
      </c>
      <c r="B26" s="36" t="s">
        <v>115</v>
      </c>
      <c r="C26" s="256"/>
      <c r="D26" s="256"/>
      <c r="E26" s="256"/>
      <c r="F26" s="256"/>
      <c r="G26" s="256"/>
      <c r="H26" s="258">
        <f t="shared" si="0"/>
        <v>0</v>
      </c>
      <c r="I26" s="256"/>
      <c r="J26" s="257"/>
    </row>
    <row r="27" spans="1:10" ht="18.95" customHeight="1" x14ac:dyDescent="0.3">
      <c r="A27" s="110" t="s">
        <v>116</v>
      </c>
      <c r="B27" s="36" t="s">
        <v>117</v>
      </c>
      <c r="C27" s="256"/>
      <c r="D27" s="256"/>
      <c r="E27" s="256"/>
      <c r="F27" s="256"/>
      <c r="G27" s="256"/>
      <c r="H27" s="258">
        <f t="shared" si="0"/>
        <v>0</v>
      </c>
      <c r="I27" s="256"/>
      <c r="J27" s="257"/>
    </row>
    <row r="28" spans="1:10" ht="18.95" customHeight="1" x14ac:dyDescent="0.3">
      <c r="A28" s="110" t="s">
        <v>118</v>
      </c>
      <c r="B28" s="36" t="s">
        <v>119</v>
      </c>
      <c r="C28" s="256"/>
      <c r="D28" s="256"/>
      <c r="E28" s="256"/>
      <c r="F28" s="256"/>
      <c r="G28" s="256"/>
      <c r="H28" s="258">
        <f t="shared" si="0"/>
        <v>0</v>
      </c>
      <c r="I28" s="256"/>
      <c r="J28" s="257"/>
    </row>
    <row r="29" spans="1:10" ht="18.95" customHeight="1" x14ac:dyDescent="0.3">
      <c r="A29" s="110" t="s">
        <v>120</v>
      </c>
      <c r="B29" s="36" t="s">
        <v>121</v>
      </c>
      <c r="C29" s="256"/>
      <c r="D29" s="256"/>
      <c r="E29" s="256"/>
      <c r="F29" s="256"/>
      <c r="G29" s="256"/>
      <c r="H29" s="258">
        <f t="shared" si="0"/>
        <v>0</v>
      </c>
      <c r="I29" s="256"/>
      <c r="J29" s="257"/>
    </row>
    <row r="30" spans="1:10" ht="18.95" customHeight="1" thickBot="1" x14ac:dyDescent="0.35">
      <c r="A30" s="110" t="s">
        <v>122</v>
      </c>
      <c r="B30" s="36" t="s">
        <v>123</v>
      </c>
      <c r="C30" s="259"/>
      <c r="D30" s="259"/>
      <c r="E30" s="259"/>
      <c r="F30" s="259"/>
      <c r="G30" s="259"/>
      <c r="H30" s="260">
        <f t="shared" si="0"/>
        <v>0</v>
      </c>
      <c r="I30" s="259"/>
      <c r="J30" s="261"/>
    </row>
    <row r="31" spans="1:10" ht="26.25" customHeight="1" x14ac:dyDescent="0.3">
      <c r="A31" s="262"/>
      <c r="B31" s="263" t="s">
        <v>299</v>
      </c>
      <c r="C31" s="264">
        <f>SUM(C8:C30)</f>
        <v>0</v>
      </c>
      <c r="D31" s="264">
        <f t="shared" ref="D31:I31" si="1">SUM(D8:D30)</f>
        <v>0</v>
      </c>
      <c r="E31" s="264">
        <f t="shared" si="1"/>
        <v>0</v>
      </c>
      <c r="F31" s="264">
        <f t="shared" si="1"/>
        <v>0</v>
      </c>
      <c r="G31" s="264">
        <f t="shared" si="1"/>
        <v>0</v>
      </c>
      <c r="H31" s="265">
        <f t="shared" si="1"/>
        <v>0</v>
      </c>
      <c r="I31" s="264">
        <f t="shared" si="1"/>
        <v>0</v>
      </c>
      <c r="J31" s="266"/>
    </row>
    <row r="32" spans="1:10" ht="23.85" customHeight="1" x14ac:dyDescent="0.3">
      <c r="A32" s="267"/>
      <c r="B32" s="267"/>
      <c r="C32" s="268"/>
      <c r="D32" s="268"/>
      <c r="E32" s="268"/>
      <c r="F32" s="268"/>
      <c r="G32" s="269" t="s">
        <v>308</v>
      </c>
      <c r="H32" s="270">
        <f>'C.1 Equip Depreciation'!L36</f>
        <v>0</v>
      </c>
      <c r="I32" s="271"/>
    </row>
    <row r="33" spans="1:9" ht="23.85" customHeight="1" thickBot="1" x14ac:dyDescent="0.35">
      <c r="A33" s="267"/>
      <c r="B33" s="267"/>
      <c r="C33" s="272"/>
      <c r="D33" s="272"/>
      <c r="E33" s="272"/>
      <c r="F33" s="268"/>
      <c r="G33" s="269" t="s">
        <v>310</v>
      </c>
      <c r="H33" s="273">
        <f>H31+H32</f>
        <v>0</v>
      </c>
      <c r="I33" s="271"/>
    </row>
    <row r="34" spans="1:9" ht="18" thickTop="1" x14ac:dyDescent="0.3">
      <c r="A34" s="36" t="s">
        <v>6</v>
      </c>
      <c r="C34" s="274">
        <f>Certification!C72</f>
        <v>0</v>
      </c>
      <c r="D34" s="275"/>
      <c r="E34" s="143"/>
      <c r="F34" s="276"/>
      <c r="G34" s="276"/>
      <c r="H34" s="276"/>
    </row>
    <row r="35" spans="1:9" x14ac:dyDescent="0.3">
      <c r="A35" s="36" t="s">
        <v>7</v>
      </c>
      <c r="C35" s="277">
        <f>Certification!C73</f>
        <v>0</v>
      </c>
      <c r="D35" s="278"/>
      <c r="E35" s="279"/>
    </row>
    <row r="36" spans="1:9" x14ac:dyDescent="0.3">
      <c r="A36" s="36" t="s">
        <v>66</v>
      </c>
      <c r="C36" s="274" t="str">
        <f>Certification!C74</f>
        <v>Fiscal Year (FY) 2024-25</v>
      </c>
      <c r="D36" s="121"/>
      <c r="E36" s="143"/>
    </row>
    <row r="38" spans="1:9" hidden="1" x14ac:dyDescent="0.3">
      <c r="H38" s="36"/>
    </row>
    <row r="41" spans="1:9" hidden="1" x14ac:dyDescent="0.3">
      <c r="H41" s="36"/>
    </row>
  </sheetData>
  <sheetProtection algorithmName="SHA-512" hashValue="eiVkDu+Vgp52Xue3NZ6oD9RhuXanf/bsmwqtp0HAF61Umi/79iqttbzuLnYQxh6OZkK3ijdgj0WJnEpIQHfHgQ==" saltValue="AkO6sWV+enqCa8avz3a3DQ==" spinCount="100000" sheet="1" selectLockedCells="1"/>
  <protectedRanges>
    <protectedRange sqref="C8:G30 I8:J30" name="Range1"/>
  </protectedRanges>
  <customSheetViews>
    <customSheetView guid="{B5C9438F-069E-4498-AEA6-C01E918C6F69}" showPageBreaks="1" view="pageBreakPreview">
      <selection activeCell="U30" sqref="U30"/>
      <pageMargins left="0" right="0" top="0" bottom="0" header="0" footer="0"/>
      <printOptions horizontalCentered="1"/>
      <pageSetup scale="89" orientation="landscape" r:id="rId1"/>
      <headerFooter alignWithMargins="0">
        <oddFooter xml:space="preserve">&amp;L&amp;8DHCS 2437 (7/11)&amp;R&amp;"Times New Roman,Bold" </oddFooter>
      </headerFooter>
    </customSheetView>
    <customSheetView guid="{28D847F1-2D20-4AB9-A0E0-FA308B0BA2E9}" showPageBreaks="1" view="pageBreakPreview">
      <selection activeCell="A38" sqref="A38:T38"/>
      <pageMargins left="0" right="0" top="0" bottom="0" header="0" footer="0"/>
      <printOptions horizontalCentered="1"/>
      <pageSetup scale="89" orientation="landscape" r:id="rId2"/>
      <headerFooter alignWithMargins="0">
        <oddFooter xml:space="preserve">&amp;L&amp;8DHCS 2437 (7/11)&amp;R&amp;"Times New Roman,Bold" </oddFooter>
      </headerFooter>
    </customSheetView>
    <customSheetView guid="{CF10811B-6A69-41CB-8E67-7565C095F74D}" showPageBreaks="1" view="pageBreakPreview">
      <selection activeCell="U30" sqref="U30"/>
      <pageMargins left="0" right="0" top="0" bottom="0" header="0" footer="0"/>
      <printOptions horizontalCentered="1"/>
      <pageSetup scale="89" orientation="landscape" r:id="rId3"/>
      <headerFooter alignWithMargins="0">
        <oddFooter xml:space="preserve">&amp;L&amp;8DHCS 2437 (7/11)&amp;R&amp;"Times New Roman,Bold" </oddFooter>
      </headerFooter>
    </customSheetView>
  </customSheetViews>
  <phoneticPr fontId="0" type="noConversion"/>
  <dataValidations count="162">
    <dataValidation allowBlank="1" showInputMessage="1" showErrorMessage="1" prompt="Press TAB to move input areas" sqref="A1" xr:uid="{7FEDD71A-53CA-47B0-B43F-30C6818A4400}"/>
    <dataValidation allowBlank="1" showInputMessage="1" showErrorMessage="1" prompt="Enter Materials, Supplies and Reference Materials Expenditures (Object Codes 4200 - 4300) for Program Specialists" sqref="C30" xr:uid="{CF54EDA5-7A88-4A65-91EF-58A0DFAEE3BD}"/>
    <dataValidation allowBlank="1" showInputMessage="1" showErrorMessage="1" prompt="Enter Non-capitalized Equipment Expenditures (Object Code 4400) for Program Specialists" sqref="D30" xr:uid="{F28CC020-F594-4474-A3A0-D6467A96A788}"/>
    <dataValidation allowBlank="1" showInputMessage="1" showErrorMessage="1" prompt="Enter Travel and Conference Expenditures (Object Code 5200) for Program Specialists" sqref="E30" xr:uid="{206AF7F1-015C-46FD-804F-535158E2AC8F}"/>
    <dataValidation allowBlank="1" showInputMessage="1" showErrorMessage="1" prompt="Enter Dues and Membership Expenditures (Object Code 5300) for Program Specialists" sqref="F30" xr:uid="{762900D5-D4D4-4AF5-B854-471DD3005BF0}"/>
    <dataValidation allowBlank="1" showInputMessage="1" showErrorMessage="1" prompt="Enter Communications Expenditures (Object Code 5900) for Program Specialists" sqref="G30" xr:uid="{D89654DB-AF66-48D3-89D3-7FF657D4F53D}"/>
    <dataValidation allowBlank="1" showInputMessage="1" showErrorMessage="1" prompt="Column G: Report any federal revenues your L E A received for Program Specialists. L E A B O P reimbursement is not considered to be federal funds on the C R C S." sqref="I30" xr:uid="{1E724ED6-4FDD-4BC4-89DB-2BECD8C26BB1}"/>
    <dataValidation allowBlank="1" showInputMessage="1" showErrorMessage="1" prompt="Enter the revenue account number(s) where the revenues reported in Column G are booked in your S A C S system for Program Specialists." sqref="J30" xr:uid="{5F4C5C13-4E44-4D87-8A35-B584CF76BBC2}"/>
    <dataValidation allowBlank="1" showInputMessage="1" showErrorMessage="1" prompt="Enter Materials, Supplies and Reference Materials Expenditures (Object Codes 4200 - 4300) for Psychologists" sqref="C8" xr:uid="{80EB14F2-F0D2-4743-BE13-9A5E68442DCD}"/>
    <dataValidation allowBlank="1" showInputMessage="1" showErrorMessage="1" prompt="Enter Materials, Supplies and Reference Materials Expenditures (Object Codes 4200 - 4300) for Social Workers" sqref="C9" xr:uid="{4FF65FDF-F0F1-4104-838D-186E04F34121}"/>
    <dataValidation allowBlank="1" showInputMessage="1" showErrorMessage="1" prompt="Enter Materials, Supplies and Reference Materials Expenditures (Object Codes 4200 - 4300) for Registered Associate Clinical Social Workers" sqref="C10" xr:uid="{2ACBF122-7F8E-499E-A261-046E57B1F8F0}"/>
    <dataValidation allowBlank="1" showInputMessage="1" showErrorMessage="1" prompt="Enter Materials, Supplies and Reference Materials Expenditures (Object Codes 4200 - 4300) for Counselors/M F Ts" sqref="C11" xr:uid="{68E235ED-26C5-405A-B5AF-B7F7F66CCCF5}"/>
    <dataValidation allowBlank="1" showInputMessage="1" showErrorMessage="1" prompt="Enter Materials, Supplies and Reference Materials Expenditures (Object Codes 4200 - 4300) for Associate M F Ts" sqref="C12" xr:uid="{936E9C6B-9EC7-453A-9F7B-585AA886CEBA}"/>
    <dataValidation allowBlank="1" showInputMessage="1" showErrorMessage="1" prompt="Enter Materials, Supplies and Reference Materials Expenditures (Object Codes 4200 - 4300) for Nurses" sqref="C13" xr:uid="{AAEFF5BA-66BC-4E3F-B063-F4EEE86163A3}"/>
    <dataValidation allowBlank="1" showInputMessage="1" showErrorMessage="1" prompt="Enter Materials, Supplies and Reference Materials Expenditures (Object Codes 4200 - 4300) for Licensed Vocational Nurses" sqref="C14" xr:uid="{C700A6DE-4000-446E-A613-B49BAF979191}"/>
    <dataValidation allowBlank="1" showInputMessage="1" showErrorMessage="1" prompt="Enter Materials, Supplies and Reference Materials Expenditures (Object Codes 4200 - 4300) for Trained Health Care Aides" sqref="C15" xr:uid="{161E8A96-19FE-4E07-93D1-B1A4C98E0327}"/>
    <dataValidation allowBlank="1" showInputMessage="1" showErrorMessage="1" prompt="Enter Materials, Supplies and Reference Materials Expenditures (Object Codes 4200 - 4300) for Speech-Language Pathologists" sqref="C16" xr:uid="{E8336530-572E-406C-9C42-0D4C008C7172}"/>
    <dataValidation allowBlank="1" showInputMessage="1" showErrorMessage="1" prompt="Enter Materials, Supplies and Reference Materials Expenditures (Object Codes 4200 - 4300) for Speech-Language Pathology Assistants" sqref="C17" xr:uid="{0656C78A-B477-4A24-AF20-611F06B146BC}"/>
    <dataValidation allowBlank="1" showInputMessage="1" showErrorMessage="1" prompt="Enter Materials, Supplies and Reference Materials Expenditures (Object Codes 4200 - 4300) for Audiologists" sqref="C18" xr:uid="{FC51398D-D284-4831-A3E5-414771333AEE}"/>
    <dataValidation allowBlank="1" showInputMessage="1" showErrorMessage="1" prompt="Enter Materials, Supplies and Reference Materials Expenditures (Object Codes 4200 - 4300) for Physical Therapists" sqref="C19" xr:uid="{F0F92AFE-CDDF-4C89-8448-554436BA9542}"/>
    <dataValidation allowBlank="1" showInputMessage="1" showErrorMessage="1" prompt="Enter Materials, Supplies and Reference Materials Expenditures (Object Codes 4200 - 4300) for Physical Therapy Assistants" sqref="C20" xr:uid="{C7BAF160-F5E3-4BBD-BF47-7D4C9C6777C3}"/>
    <dataValidation allowBlank="1" showInputMessage="1" showErrorMessage="1" prompt="Enter Materials, Supplies and Reference Materials Expenditures (Object Codes 4200 - 4300) for Occupational Therapists" sqref="C21" xr:uid="{D30EFEF4-3020-47D7-AB64-8003CBB7F002}"/>
    <dataValidation allowBlank="1" showInputMessage="1" showErrorMessage="1" prompt="Enter Materials, Supplies and Reference Materials Expenditures (Object Codes 4200 - 4300) for Occupational Therapy Assistants" sqref="C22" xr:uid="{E2269532-6921-4FEE-A392-D91A955E933C}"/>
    <dataValidation allowBlank="1" showInputMessage="1" showErrorMessage="1" prompt="Enter Materials, Supplies and Reference Materials Expenditures (Object Codes 4200 - 4300) for Physicians" sqref="C23" xr:uid="{6FBC7A47-0545-41F8-8A5D-DEB65FCB6FA2}"/>
    <dataValidation allowBlank="1" showInputMessage="1" showErrorMessage="1" prompt="Enter Materials, Supplies and Reference Materials Expenditures (Object Codes 4200 - 4300) for Physician Assistants" sqref="C24" xr:uid="{64896CE2-09EA-470A-9DD7-75B0340B7F9D}"/>
    <dataValidation allowBlank="1" showInputMessage="1" showErrorMessage="1" prompt="Enter Materials, Supplies and Reference Materials Expenditures (Object Codes 4200 - 4300) for Audiometrists" sqref="C25" xr:uid="{097BE993-78A4-432E-A917-9EE91F0F0EDC}"/>
    <dataValidation allowBlank="1" showInputMessage="1" showErrorMessage="1" prompt="Enter Materials, Supplies and Reference Materials Expenditures (Object Codes 4200 - 4300) for Orientation and Mobility Specialists" sqref="C26" xr:uid="{A84082C7-2D1C-4D8A-A604-8E5DE9708795}"/>
    <dataValidation allowBlank="1" showInputMessage="1" showErrorMessage="1" prompt="Enter Materials, Supplies and Reference Materials Expenditures (Object Codes 4200 - 4300) for Optometrists" sqref="C27" xr:uid="{1654B56B-5FA6-4E10-8CDB-D45BCED8B00C}"/>
    <dataValidation allowBlank="1" showInputMessage="1" showErrorMessage="1" prompt="Enter Materials, Supplies and Reference Materials Expenditures (Object Codes 4200 - 4300) for Registered Dieticians" sqref="C28" xr:uid="{BD203B76-008C-48FD-B421-5A68C3D1FFB6}"/>
    <dataValidation allowBlank="1" showInputMessage="1" showErrorMessage="1" prompt="Enter Materials, Supplies and Reference Materials Expenditures (Object Codes 4200 - 4300) for Respiratory Therapists" sqref="C29" xr:uid="{2B1C0477-5B3F-434B-B3AB-F4DA3A383C9E}"/>
    <dataValidation allowBlank="1" showInputMessage="1" showErrorMessage="1" prompt="Enter Non-capitalized Equipment Expenditures (Object Code 4400) for Psychologists" sqref="D8" xr:uid="{0EB24258-8EF4-4F08-B7C0-1D19597AC081}"/>
    <dataValidation allowBlank="1" showInputMessage="1" showErrorMessage="1" prompt="Enter Non-capitalized Equipment Expenditures (Object Code 4400) for Social Workers" sqref="D9" xr:uid="{BCBF5D85-641A-430C-8F29-D0A90A29EB91}"/>
    <dataValidation allowBlank="1" showInputMessage="1" showErrorMessage="1" prompt="Enter Non-capitalized Equipment Expenditures (Object Code 4400) for Registered Associate Clinical Social Workers" sqref="D10" xr:uid="{585EC28B-66EF-46C7-A0CB-68F9F01A30D0}"/>
    <dataValidation allowBlank="1" showInputMessage="1" showErrorMessage="1" prompt="Enter Non-capitalized Equipment Expenditures (Object Code 4400) for Counselors/M F Ts" sqref="D11" xr:uid="{3AAC0478-79A2-4EF9-A533-63CD4AA41F0D}"/>
    <dataValidation allowBlank="1" showInputMessage="1" showErrorMessage="1" prompt="Enter Non-capitalized Equipment Expenditures (Object Code 4400) for Associate M F Ts" sqref="D12" xr:uid="{A361AD4B-910A-46DF-9287-BF7C3D1BA242}"/>
    <dataValidation allowBlank="1" showInputMessage="1" showErrorMessage="1" prompt="Enter Non-capitalized Equipment Expenditures (Object Code 4400) for Nurses" sqref="D13" xr:uid="{DA0F9F0C-9183-40B8-AE2D-44FB054E21F0}"/>
    <dataValidation allowBlank="1" showInputMessage="1" showErrorMessage="1" prompt="Enter Non-capitalized Equipment Expenditures (Object Code 4400) for Licensed Vocational Nurses" sqref="D14" xr:uid="{17B56DF8-9EC6-4256-A14C-33AF725AC5F1}"/>
    <dataValidation allowBlank="1" showInputMessage="1" showErrorMessage="1" prompt="Enter Non-capitalized Equipment Expenditures (Object Code 4400) for Trained Health Care Aides" sqref="D15" xr:uid="{0ADA5728-C7DB-4ED8-A43C-F427078F6F65}"/>
    <dataValidation allowBlank="1" showInputMessage="1" showErrorMessage="1" prompt="Enter Non-capitalized Equipment Expenditures (Object Code 4400) for Speech-Language Pathologists" sqref="D16" xr:uid="{FA375EC4-D3C7-4CDA-9A36-F0BD29DBDD69}"/>
    <dataValidation allowBlank="1" showInputMessage="1" showErrorMessage="1" prompt="Enter Non-capitalized Equipment Expenditures (Object Code 4400) for Speech-Language Pathology Assistants" sqref="D17" xr:uid="{4607A987-D949-4B82-84DD-758BFAA5E939}"/>
    <dataValidation allowBlank="1" showInputMessage="1" showErrorMessage="1" prompt="Enter Non-capitalized Equipment Expenditures (Object Code 4400) for Audiologists" sqref="D18" xr:uid="{FFCE11D3-A236-46E9-9E0C-292A577C4E5B}"/>
    <dataValidation allowBlank="1" showInputMessage="1" showErrorMessage="1" prompt="Enter Non-capitalized Equipment Expenditures (Object Code 4400) for Physical Therapists" sqref="D19" xr:uid="{4A6D0B50-D28D-46D2-A84A-C9F5E7A9B24C}"/>
    <dataValidation allowBlank="1" showInputMessage="1" showErrorMessage="1" prompt="Enter Non-capitalized Equipment Expenditures (Object Code 4400) for Physical Therapy Assistants" sqref="D20" xr:uid="{7DAD24B0-3AED-4954-B586-0D5803EDEDEF}"/>
    <dataValidation allowBlank="1" showInputMessage="1" showErrorMessage="1" prompt="Enter Non-capitalized Equipment Expenditures (Object Code 4400) for Occupational Therapists" sqref="D21" xr:uid="{CF196C09-B5C0-4D4C-8941-E4C7CD7A8E8E}"/>
    <dataValidation allowBlank="1" showInputMessage="1" showErrorMessage="1" prompt="Enter Non-capitalized Equipment Expenditures (Object Code 4400) for Occupational Therapy Assistants" sqref="D22" xr:uid="{7E34DFF9-F4ED-4AB7-B6C2-AD5F930CBDFA}"/>
    <dataValidation allowBlank="1" showInputMessage="1" showErrorMessage="1" prompt="Enter Non-capitalized Equipment Expenditures (Object Code 4400) for Physicians" sqref="D23" xr:uid="{9803E521-9143-4154-B7F0-4A8892449E7F}"/>
    <dataValidation allowBlank="1" showInputMessage="1" showErrorMessage="1" prompt="Enter Non-capitalized Equipment Expenditures (Object Code 4400) for Physician Assistants" sqref="D24" xr:uid="{BEC0FED1-ACAF-455F-8DF2-AE456E96D148}"/>
    <dataValidation allowBlank="1" showInputMessage="1" showErrorMessage="1" prompt="Enter Non-capitalized Equipment Expenditures (Object Code 4400) for Audiometrists" sqref="D25" xr:uid="{72F4AE18-E71A-46F3-BDC8-20F24358A16A}"/>
    <dataValidation allowBlank="1" showInputMessage="1" showErrorMessage="1" prompt="Enter Non-capitalized Equipment Expenditures (Object Code 4400) for Orientation and Mobility Specialists" sqref="D26" xr:uid="{FDC40827-E3EE-4349-91B3-AEBCE978E2C4}"/>
    <dataValidation allowBlank="1" showInputMessage="1" showErrorMessage="1" prompt="Enter Non-capitalized Equipment Expenditures (Object Code 4400) for Optometrists" sqref="D27" xr:uid="{71CE115B-6DA5-4A73-A604-5BDC88E3DA88}"/>
    <dataValidation allowBlank="1" showInputMessage="1" showErrorMessage="1" prompt="Enter Non-capitalized Equipment Expenditures (Object Code 4400) for Registered Dieticians" sqref="D28" xr:uid="{B0102B10-4E2A-46DB-BB0B-BCD3A082EDF1}"/>
    <dataValidation allowBlank="1" showInputMessage="1" showErrorMessage="1" prompt="Enter Non-capitalized Equipment Expenditures (Object Code 4400) for Respiratory Therapists" sqref="D29" xr:uid="{EB7D79B8-B537-40FE-9CD7-51687F55E7C4}"/>
    <dataValidation allowBlank="1" showInputMessage="1" showErrorMessage="1" prompt="Enter Travel and Conference Expenditures (Object Code 5200) for Psychologists" sqref="E8" xr:uid="{B2D3043C-5C65-4C98-BF10-2296E025C02E}"/>
    <dataValidation allowBlank="1" showInputMessage="1" showErrorMessage="1" prompt="Enter Travel and Conference Expenditures (Object Code 5200) for Social Workers" sqref="E9" xr:uid="{043A4618-DFD5-4385-A16A-94F01FDB0FCB}"/>
    <dataValidation allowBlank="1" showInputMessage="1" showErrorMessage="1" prompt="Enter Travel and Conference Expenditures (Object Code 5200) for Registered Associate Clinical Social Workers" sqref="E10" xr:uid="{39453809-CEBA-47D0-90F1-34634082F563}"/>
    <dataValidation allowBlank="1" showInputMessage="1" showErrorMessage="1" prompt="Enter Travel and Conference Expenditures (Object Code 5200) for Counselors/M F Ts" sqref="E11" xr:uid="{CE68FA4B-D164-45A5-B385-787DB9899B81}"/>
    <dataValidation allowBlank="1" showInputMessage="1" showErrorMessage="1" prompt="Enter Travel and Conference Expenditures (Object Code 5200) for Associate M F Ts" sqref="E12" xr:uid="{0A234337-95EA-46D2-9325-080F659BB238}"/>
    <dataValidation allowBlank="1" showInputMessage="1" showErrorMessage="1" prompt="Enter Travel and Conference Expenditures (Object Code 5200) for Nurses" sqref="E13" xr:uid="{EB74BD72-95EB-40FB-A043-AF934AB087EB}"/>
    <dataValidation allowBlank="1" showInputMessage="1" showErrorMessage="1" prompt="Enter Travel and Conference Expenditures (Object Code 5200) for Licensed Vocational Nurses" sqref="E14" xr:uid="{71925CE7-4460-403A-A138-48B307938CA8}"/>
    <dataValidation allowBlank="1" showInputMessage="1" showErrorMessage="1" prompt="Enter Travel and Conference Expenditures (Object Code 5200) for Trained Health Care Aides" sqref="E15" xr:uid="{F0E50CBF-A34A-4966-BE91-3CEE55ACE4CD}"/>
    <dataValidation allowBlank="1" showInputMessage="1" showErrorMessage="1" prompt="Enter Travel and Conference Expenditures (Object Code 5200) for Speech-Language Pathologists" sqref="E16" xr:uid="{5DF6BB69-5537-48A0-B740-04B5B580C448}"/>
    <dataValidation allowBlank="1" showInputMessage="1" showErrorMessage="1" prompt="Enter Travel and Conference Expenditures (Object Code 5200) for Speech-Language Pathology Assistants" sqref="E17" xr:uid="{87E7C32C-2E62-4B5F-BB62-BF4CBDE4C623}"/>
    <dataValidation allowBlank="1" showInputMessage="1" showErrorMessage="1" prompt="Enter Travel and Conference Expenditures (Object Code 5200) for Audiologists" sqref="E18" xr:uid="{041E9ADC-BCF4-4D09-8944-4763C10F427A}"/>
    <dataValidation allowBlank="1" showInputMessage="1" showErrorMessage="1" prompt="Enter Travel and Conference Expenditures (Object Code 5200) for Physical Therapists" sqref="E19" xr:uid="{A49CF502-3B0A-4B46-A10B-4D8B112909D6}"/>
    <dataValidation allowBlank="1" showInputMessage="1" showErrorMessage="1" prompt="Enter Travel and Conference Expenditures (Object Code 5200) for Physical Therapy Assistants" sqref="E20" xr:uid="{2E5D3D29-F5EF-495D-937D-B6C34967B70F}"/>
    <dataValidation allowBlank="1" showInputMessage="1" showErrorMessage="1" prompt="Enter Travel and Conference Expenditures (Object Code 5200) for Occupational Therapists" sqref="E21" xr:uid="{2C06B971-F12E-4234-9BC9-5874938E0E03}"/>
    <dataValidation allowBlank="1" showInputMessage="1" showErrorMessage="1" prompt="Enter Travel and Conference Expenditures (Object Code 5200) for Occupational Therapy Assistants" sqref="E22" xr:uid="{03DA9AFF-7047-4BDC-A215-F0BABB943664}"/>
    <dataValidation allowBlank="1" showInputMessage="1" showErrorMessage="1" prompt="Enter Travel and Conference Expenditures (Object Code 5200) for Physicians" sqref="E23" xr:uid="{777B0B4A-63BE-4A68-80CB-C3B85F898922}"/>
    <dataValidation allowBlank="1" showInputMessage="1" showErrorMessage="1" prompt="Enter Travel and Conference Expenditures (Object Code 5200) for Physician Assistants" sqref="E24" xr:uid="{E1577E1D-584C-449E-B1DE-326A419640AA}"/>
    <dataValidation allowBlank="1" showInputMessage="1" showErrorMessage="1" prompt="Enter Travel and Conference Expenditures (Object Code 5200) for Audiometrists" sqref="E25" xr:uid="{DA4F42C7-8AE5-4F37-ADE7-A53FD4EE3CC6}"/>
    <dataValidation allowBlank="1" showInputMessage="1" showErrorMessage="1" prompt="Enter Travel and Conference Expenditures (Object Code 5200) for Orientation and Mobility Specialists" sqref="E26" xr:uid="{46E5986E-FBC8-4800-875A-E9B276552215}"/>
    <dataValidation allowBlank="1" showInputMessage="1" showErrorMessage="1" prompt="Enter Travel and Conference Expenditures (Object Code 5200) for Optometrists" sqref="E27" xr:uid="{EE46CD35-66F2-4986-A151-8B434CF3E8A5}"/>
    <dataValidation allowBlank="1" showInputMessage="1" showErrorMessage="1" prompt="Enter Travel and Conference Expenditures (Object Code 5200) for Registered Dieticians" sqref="E28" xr:uid="{563C340C-1F32-478A-ADF6-C2416402CCA5}"/>
    <dataValidation allowBlank="1" showInputMessage="1" showErrorMessage="1" prompt="Enter Travel and Conference Expenditures (Object Code 5200) for Respiratory Therapists" sqref="E29" xr:uid="{DB627332-3ECF-4FF4-9F17-E0205F001093}"/>
    <dataValidation allowBlank="1" showInputMessage="1" showErrorMessage="1" prompt="Enter Dues and Membership Expenditures (Object Code 5300) for Psychologists" sqref="F8" xr:uid="{362FDAA8-BE9B-4230-8955-F239B7D9C560}"/>
    <dataValidation allowBlank="1" showInputMessage="1" showErrorMessage="1" prompt="Enter Dues and Membership Expenditures (Object Code 5300) for Social Workers" sqref="F9" xr:uid="{C02EDC13-64E1-475C-A698-319277DFF41C}"/>
    <dataValidation allowBlank="1" showInputMessage="1" showErrorMessage="1" prompt="Enter Dues and Membership Expenditures (Object Code 5300) for Registered Associate Clinical Social Workers" sqref="F10" xr:uid="{11382D6C-C8E9-499C-A9BF-AF01CFCCE1B6}"/>
    <dataValidation allowBlank="1" showInputMessage="1" showErrorMessage="1" prompt="Enter Dues and Membership Expenditures (Object Code 5300) for Counselors/M F Ts" sqref="F11" xr:uid="{BBFD9969-F5A3-4E13-9ACF-E92E7B6C9741}"/>
    <dataValidation allowBlank="1" showInputMessage="1" showErrorMessage="1" prompt="Enter Dues and Membership Expenditures (Object Code 5300) for Associate M F Ts" sqref="F12" xr:uid="{CD59617D-BC3C-4DDF-A723-85E08421B1FB}"/>
    <dataValidation allowBlank="1" showInputMessage="1" showErrorMessage="1" prompt="Enter Dues and Membership Expenditures (Object Code 5300) for Nurses" sqref="F13" xr:uid="{59973FB2-556B-4168-BDAE-6E43F1B8CE13}"/>
    <dataValidation allowBlank="1" showInputMessage="1" showErrorMessage="1" prompt="Enter Dues and Membership Expenditures (Object Code 5300) for Licensed Vocational Nurses" sqref="F14" xr:uid="{DF6E150F-C5F9-40F6-A9BF-171CE0093CC8}"/>
    <dataValidation allowBlank="1" showInputMessage="1" showErrorMessage="1" prompt="Enter Dues and Membership Expenditures (Object Code 5300) for Trained Health Care Aides" sqref="F15" xr:uid="{02AC724A-7C65-4C7E-B37D-F0BD362F5A2E}"/>
    <dataValidation allowBlank="1" showInputMessage="1" showErrorMessage="1" prompt="Enter Dues and Membership Expenditures (Object Code 5300) for Speech-Language Pathologists" sqref="F16" xr:uid="{30451BD6-3E51-4AF1-8AC4-52C921CFD0EA}"/>
    <dataValidation allowBlank="1" showInputMessage="1" showErrorMessage="1" prompt="Enter Dues and Membership Expenditures (Object Code 5300) for Speech-Language Pathology Assistants" sqref="F17" xr:uid="{B7D469D0-5A90-4AA2-B113-2D07B5EDF6EE}"/>
    <dataValidation allowBlank="1" showInputMessage="1" showErrorMessage="1" prompt="Enter Dues and Membership Expenditures (Object Code 5300) for Audiologists" sqref="F18" xr:uid="{D66AF8DE-DD20-42F7-B442-8AA4E12925F2}"/>
    <dataValidation allowBlank="1" showInputMessage="1" showErrorMessage="1" prompt="Enter Dues and Membership Expenditures (Object Code 5300) for Physical Therapists" sqref="F19" xr:uid="{11BF8DE9-E466-4476-8775-2B0CEF31090C}"/>
    <dataValidation allowBlank="1" showInputMessage="1" showErrorMessage="1" prompt="Enter Dues and Membership Expenditures (Object Code 5300) for Physical Therapy Assistants" sqref="F20" xr:uid="{BE495299-036B-4C24-B821-B38197CA4734}"/>
    <dataValidation allowBlank="1" showInputMessage="1" showErrorMessage="1" prompt="Enter Dues and Membership Expenditures (Object Code 5300) for Occupational Therapists" sqref="F21" xr:uid="{205CABCA-4A3D-456E-B55F-0A5C550AD906}"/>
    <dataValidation allowBlank="1" showInputMessage="1" showErrorMessage="1" prompt="Enter Dues and Membership Expenditures (Object Code 5300) for Occupational Therapy Assistants" sqref="F22" xr:uid="{486E7B0B-D897-43E0-8630-E0413B56A96A}"/>
    <dataValidation allowBlank="1" showInputMessage="1" showErrorMessage="1" prompt="Enter Dues and Membership Expenditures (Object Code 5300) for Physicians" sqref="F23" xr:uid="{5C0C8586-5C0B-4BF5-B9B2-5F158BE4D4B1}"/>
    <dataValidation allowBlank="1" showInputMessage="1" showErrorMessage="1" prompt="Enter Dues and Membership Expenditures (Object Code 5300) for Physician Assistants" sqref="F24" xr:uid="{680EFDD4-853C-4C77-92B2-A929FC1CEDC7}"/>
    <dataValidation allowBlank="1" showInputMessage="1" showErrorMessage="1" prompt="Enter Dues and Membership Expenditures (Object Code 5300) for Audiometrists" sqref="F25" xr:uid="{34493F18-1B81-413E-A86F-B3B071B6807A}"/>
    <dataValidation allowBlank="1" showInputMessage="1" showErrorMessage="1" prompt="Enter Dues and Membership Expenditures (Object Code 5300) for Orientation and Mobility Specialists" sqref="F26" xr:uid="{8C5CD49B-8AE2-4846-8756-AAF6EEB3381A}"/>
    <dataValidation allowBlank="1" showInputMessage="1" showErrorMessage="1" prompt="Enter Dues and Membership Expenditures (Object Code 5300) for Optometrists" sqref="F27" xr:uid="{E8F1A9B6-90D8-4C87-A29E-CC6916C519D8}"/>
    <dataValidation allowBlank="1" showInputMessage="1" showErrorMessage="1" prompt="Enter Dues and Membership Expenditures (Object Code 5300) for Registered Dieticians" sqref="F28" xr:uid="{6D8C044B-334F-42A9-BA9B-FCC87AA86CAE}"/>
    <dataValidation allowBlank="1" showInputMessage="1" showErrorMessage="1" prompt="Enter Dues and Membership Expenditures (Object Code 5300) for Respiratory Therapists" sqref="F29" xr:uid="{2803E0C3-68B3-4188-B898-F29EB950A6B1}"/>
    <dataValidation allowBlank="1" showInputMessage="1" showErrorMessage="1" prompt="Enter Communications Expenditures (Object Code 5900) for Psychologists" sqref="G8" xr:uid="{E85AB55B-59B2-4218-96FD-3C776B91DDB8}"/>
    <dataValidation allowBlank="1" showInputMessage="1" showErrorMessage="1" prompt="Enter Communications Expenditures (Object Code 5900) for Social Workers" sqref="G9" xr:uid="{43E8E5B8-5B9E-41CB-8AC3-CE5A53E17B9C}"/>
    <dataValidation allowBlank="1" showInputMessage="1" showErrorMessage="1" prompt="Enter Communications Expenditures (Object Code 5900) for Registered Associate Clinical Social Workers" sqref="G10" xr:uid="{9C64C14D-D93A-4CA6-879B-CAC5C295012D}"/>
    <dataValidation allowBlank="1" showInputMessage="1" showErrorMessage="1" prompt="Enter Communications Expenditures (Object Code 5900) for Counselors/M F Ts" sqref="G11" xr:uid="{4DD57FD0-EABF-42CD-BCAE-13E792506744}"/>
    <dataValidation allowBlank="1" showInputMessage="1" showErrorMessage="1" prompt="Enter Communications Expenditures (Object Code 5900) for Associate M F Ts" sqref="G12" xr:uid="{F6DA5833-EB8E-41CA-AE45-95F5B8B26BFE}"/>
    <dataValidation allowBlank="1" showInputMessage="1" showErrorMessage="1" prompt="Enter Communications Expenditures (Object Code 5900) for Nurses" sqref="G13" xr:uid="{B6749D1F-7D57-491E-9A27-D09EAF0EF0CE}"/>
    <dataValidation allowBlank="1" showInputMessage="1" showErrorMessage="1" prompt="Enter Communications Expenditures (Object Code 5900) for Licensed Vocational Nurses" sqref="G14" xr:uid="{11B0E282-2ED2-44B7-91BE-2B3C3421B74B}"/>
    <dataValidation allowBlank="1" showInputMessage="1" showErrorMessage="1" prompt="Enter Communications Expenditures (Object Code 5900) for Trained Health Care Aides" sqref="G15" xr:uid="{BA6B69A7-7C71-4514-AF83-47A115D2DCD7}"/>
    <dataValidation allowBlank="1" showInputMessage="1" showErrorMessage="1" prompt="Enter Communications Expenditures (Object Code 5900) for Speech-Language Pathologists" sqref="G16" xr:uid="{5F69EBA7-89D5-4506-83FD-A72EBC508027}"/>
    <dataValidation allowBlank="1" showInputMessage="1" showErrorMessage="1" prompt="Enter Communications Expenditures (Object Code 5900) for Speech-Language Pathology Assistants" sqref="G17" xr:uid="{1C86D45F-5DB7-405C-AAF9-0F3647D34250}"/>
    <dataValidation allowBlank="1" showInputMessage="1" showErrorMessage="1" prompt="Enter Communications Expenditures (Object Code 5900) for Audiologists" sqref="G18" xr:uid="{AD2F8DF1-C4F2-49F9-9D85-A7623F5E99A9}"/>
    <dataValidation allowBlank="1" showInputMessage="1" showErrorMessage="1" prompt="Enter Communications Expenditures (Object Code 5900) for Physical Therapists" sqref="G19" xr:uid="{B1CD5239-3C72-4B02-9BE2-CCB894C312DD}"/>
    <dataValidation allowBlank="1" showInputMessage="1" showErrorMessage="1" prompt="Enter Communications Expenditures (Object Code 5900) for Physical Therapy Assistants" sqref="G20" xr:uid="{B42659A7-4AF9-48D2-9F4E-0DE31D82F0F2}"/>
    <dataValidation allowBlank="1" showInputMessage="1" showErrorMessage="1" prompt="Enter Communications Expenditures (Object Code 5900) for Occupational Therapists" sqref="G21" xr:uid="{39476458-E3FC-4ADB-A12C-286BA979C22D}"/>
    <dataValidation allowBlank="1" showInputMessage="1" showErrorMessage="1" prompt="Enter Communications Expenditures (Object Code 5900) for Occupational Therapy Assistants" sqref="G22" xr:uid="{D7FB35C9-23CC-422A-B4AA-A4B77CD2FCD7}"/>
    <dataValidation allowBlank="1" showInputMessage="1" showErrorMessage="1" prompt="Enter Communications Expenditures (Object Code 5900) for Physicians" sqref="G23" xr:uid="{74D1E8C7-DB77-4B43-ACC4-6C9872B0E51F}"/>
    <dataValidation allowBlank="1" showInputMessage="1" showErrorMessage="1" prompt="Enter Communications Expenditures (Object Code 5900) for Physician Assistants" sqref="G24" xr:uid="{B05801A0-605A-41C0-A7EF-30912188B397}"/>
    <dataValidation allowBlank="1" showInputMessage="1" showErrorMessage="1" prompt="Enter Communications Expenditures (Object Code 5900) for Audiometrists" sqref="G25" xr:uid="{DE903D1D-AE71-4894-B4A6-A43AD94429A5}"/>
    <dataValidation allowBlank="1" showInputMessage="1" showErrorMessage="1" prompt="Enter Communications Expenditures (Object Code 5900) for Orientation and Mobility Specialists " sqref="G26" xr:uid="{F40E0770-7BCA-40F2-9B1B-56E8C7B6BE00}"/>
    <dataValidation allowBlank="1" showInputMessage="1" showErrorMessage="1" prompt="Enter Communications Expenditures (Object Code 5900) for Optometrists" sqref="G27" xr:uid="{9D64DB5C-C92A-42B2-B1C2-29327E48D969}"/>
    <dataValidation allowBlank="1" showInputMessage="1" showErrorMessage="1" prompt="Enter Communications Expenditures (Object Code 5900) for Registered Dieticians" sqref="G28" xr:uid="{7691B60B-6B70-475F-88FF-1D6BC55FB283}"/>
    <dataValidation allowBlank="1" showInputMessage="1" showErrorMessage="1" prompt="Enter Communications Expenditures (Object Code 5900) for Respiratory Therapists" sqref="G29" xr:uid="{E46690E1-503D-4879-8821-AF5230B2A215}"/>
    <dataValidation allowBlank="1" showInputMessage="1" showErrorMessage="1" prompt="Column G: Report any federal revenues your L E A received for Psychologists. L E A B O P reimbursement is not considered to be federal funds on the C R C S." sqref="I8" xr:uid="{CAD57B43-E409-43F5-ABA2-136F0A3CA3C6}"/>
    <dataValidation allowBlank="1" showInputMessage="1" showErrorMessage="1" prompt="Column G: Report any federal revenues your L E A received for Social Workers. L E A B O P reimbursement is not considered to be federal funds on the C R C S." sqref="I9" xr:uid="{E978E89B-A00F-43E8-9DF8-F23F4A40E364}"/>
    <dataValidation allowBlank="1" showInputMessage="1" showErrorMessage="1" prompt="Column G: Report any federal revenues your L E A received for Registered Associate Clinical Social Workers. L E A B O P reimbursement is not considered to be federal funds on the C R C S." sqref="I10" xr:uid="{B30741EB-BFCA-49E7-A204-401A5C2BBED2}"/>
    <dataValidation allowBlank="1" showInputMessage="1" showErrorMessage="1" prompt="Column G: Report any federal revenues your L E A received for Counselors/M F Ts. L E A B O P reimbursement is not considered to be federal funds on the C R C S." sqref="I11" xr:uid="{7D9AB9A2-B8D8-4F54-A0FE-2FD20BAC4431}"/>
    <dataValidation allowBlank="1" showInputMessage="1" showErrorMessage="1" prompt="Column G: Report any federal revenues your L E A received for Associate M F Ts. L E A B O P reimbursement is not considered to be federal funds on the C R C S." sqref="I12" xr:uid="{CF200D20-3961-4A11-8E09-1FCEE47A267F}"/>
    <dataValidation allowBlank="1" showInputMessage="1" showErrorMessage="1" prompt="Column G: Report any federal revenues your L E A received for Nurses. L E A B O P reimbursement is not considered to be federal funds on the C R C S." sqref="I13" xr:uid="{D866431C-64BF-4698-88FB-45A2B3F82A5B}"/>
    <dataValidation allowBlank="1" showInputMessage="1" showErrorMessage="1" prompt="Column G: Report any federal revenues your L E A received for Licensed Vocational Nurses. L E A B O P reimbursement is not considered to be federal funds on the C R C S." sqref="I14" xr:uid="{C6D89A4C-A2BE-4C6F-AF9F-273A63C90273}"/>
    <dataValidation allowBlank="1" showInputMessage="1" showErrorMessage="1" prompt="Column G: Report any federal revenues your L E A received for Trained Health Care Aides. L E A B O P reimbursement is not considered to be federal funds on the C R C S." sqref="I15" xr:uid="{35263FE3-7C67-4BFF-B213-17E4C60E0E18}"/>
    <dataValidation allowBlank="1" showInputMessage="1" showErrorMessage="1" prompt="Column G: Report any federal revenues your L E A received for Speech-Language Pathologists. L E A B O P reimbursement is not considered to be federal funds on the C R C S." sqref="I16" xr:uid="{AE7243A2-1CE3-46A6-9C05-8D30625D6F34}"/>
    <dataValidation allowBlank="1" showInputMessage="1" showErrorMessage="1" prompt="Column G: Report any federal revenues your L E A received for Speech-Language Pathology Assistants. L E A B O P reimbursement is not considered to be federal funds on the C R C S." sqref="I17" xr:uid="{BAC9F203-C2CC-40F1-A923-9D73D1E62CB9}"/>
    <dataValidation allowBlank="1" showInputMessage="1" showErrorMessage="1" prompt="Column G: Report any federal revenues your L E A received for Audiologists. L E A B O P reimbursement is not considered to be federal funds on the C R C S." sqref="I18" xr:uid="{97269B43-C23C-4560-95FE-FDF6248B178F}"/>
    <dataValidation allowBlank="1" showInputMessage="1" showErrorMessage="1" prompt="Column G: Report any federal revenues your L E A received for Physical Therapists. L E A B O P reimbursement is not considered to be federal funds on the C R C S." sqref="I19" xr:uid="{DE48F044-3C40-4728-86DE-9781C8A5DCC7}"/>
    <dataValidation allowBlank="1" showInputMessage="1" showErrorMessage="1" prompt="Column G: Report any federal revenues your L E A received for Physical Therapy Assistants. L E A B O P reimbursement is not considered to be federal funds on the C R C S." sqref="I20" xr:uid="{CC66717A-711D-47FD-8C44-29A0820CB586}"/>
    <dataValidation allowBlank="1" showInputMessage="1" showErrorMessage="1" prompt="Column G: Report any federal revenues your L E A received for Occupational Therapists. L E A B O P reimbursement is not considered to be federal funds on the C R C S." sqref="I21" xr:uid="{2A093587-2B04-451F-8A23-7B6627B8EEA4}"/>
    <dataValidation allowBlank="1" showInputMessage="1" showErrorMessage="1" prompt="Column G: Report any federal revenues your L E A received for Occupational Therapy Assistants. L E A B O P reimbursement is not considered to be federal funds on the C R C S." sqref="I22" xr:uid="{2F07F9AB-9427-447C-B934-1E7D9BEE9055}"/>
    <dataValidation allowBlank="1" showInputMessage="1" showErrorMessage="1" prompt="Column G: Report any federal revenues your L E A received Physicians. L E A B O P reimbursement is not considered to be federal funds on the C R C S." sqref="I23" xr:uid="{AFDB1E59-02B4-4763-ABD4-C7176CCBB3A0}"/>
    <dataValidation allowBlank="1" showInputMessage="1" showErrorMessage="1" prompt="Column G: Report any federal revenues your L E A received Physician Assistants. L E A B O P reimbursement is not considered to be federal funds on the C R C S." sqref="I24" xr:uid="{732BA5FB-BCB9-48D2-88AF-2D1B2D4FBFDF}"/>
    <dataValidation allowBlank="1" showInputMessage="1" showErrorMessage="1" prompt="Column G: Report any federal revenues your L E A received for Audiometrists. L E A B O P reimbursement is not considered to be federal funds on the C R C S." sqref="I25" xr:uid="{29C73960-C994-4487-97A4-50448847F061}"/>
    <dataValidation allowBlank="1" showInputMessage="1" showErrorMessage="1" prompt="Column G: Report any federal revenues your L E A received for Orientation and Mobility Specialists. L E A B O P reimbursement is not considered to be federal funds on the C R C S." sqref="I26" xr:uid="{5A6694AB-94EA-4769-BC3E-DA0A22489D7B}"/>
    <dataValidation allowBlank="1" showInputMessage="1" showErrorMessage="1" prompt="Column G: Report any federal revenues your L E A received for Optometrists. L E A B O P reimbursement is not considered to be federal funds on the C R C S." sqref="I27" xr:uid="{1E6D58E0-962E-4029-B3DE-C018F81511CC}"/>
    <dataValidation allowBlank="1" showInputMessage="1" showErrorMessage="1" prompt="Column G: Report any federal revenues your L E A received for Registered Dieticians. L E A B O P reimbursement is not considered to be federal funds on the C R C S." sqref="I28" xr:uid="{44DEFE5C-98AF-452B-83A7-7827E7CB51F8}"/>
    <dataValidation allowBlank="1" showInputMessage="1" showErrorMessage="1" prompt="Column G: Report any federal revenues your L E A received for Respiratory Therapists. L E A B O P reimbursement is not considered to be federal funds on the C R C S." sqref="I29" xr:uid="{0B40F4FE-74D0-4116-8F21-14C9C04EEF0D}"/>
    <dataValidation allowBlank="1" showInputMessage="1" showErrorMessage="1" prompt="Enter the revenue account number(s) where the revenues reported in Column G are booked in your S A C S system for Psychologists." sqref="J8" xr:uid="{D749C551-2F62-40A7-85DE-1EAFBBB43E25}"/>
    <dataValidation allowBlank="1" showInputMessage="1" showErrorMessage="1" prompt="Enter the revenue account number(s) where the revenues reported in Column G are booked in your S A C S system for Social Workers." sqref="J9" xr:uid="{DB1F2ABA-6E5A-4106-B4F9-F602169A3C13}"/>
    <dataValidation allowBlank="1" showInputMessage="1" showErrorMessage="1" prompt="Enter the revenue account number(s) where the revenues reported in Column G are booked in your S A C S system for Registered Associate Clinical Social Workers." sqref="J10" xr:uid="{A57C9F4C-B840-49FB-BB93-F3A90A3E4A44}"/>
    <dataValidation allowBlank="1" showInputMessage="1" showErrorMessage="1" prompt="Enter the revenue account number(s) where the revenues reported in Column G are booked in your S A C S system for Counselors/M F Ts." sqref="J11" xr:uid="{C9BAF404-AC6C-4B3A-8921-3103E5DA84C8}"/>
    <dataValidation allowBlank="1" showInputMessage="1" showErrorMessage="1" prompt="Enter the revenue account number(s) where the revenues reported in Column G are booked in your S A C S system for Associate M F Ts." sqref="J12" xr:uid="{84999052-EC89-45B2-81A4-E81F32A6ACC7}"/>
    <dataValidation allowBlank="1" showInputMessage="1" showErrorMessage="1" prompt="Enter the revenue account number(s) where the revenues reported in Column G are booked in your S A C S system for Nurses." sqref="J13" xr:uid="{498E5FFE-33E4-4BE9-B6DD-AEF7C117BDF4}"/>
    <dataValidation allowBlank="1" showInputMessage="1" showErrorMessage="1" prompt="Enter the revenue account number(s) where the revenues reported in Column G are booked in your S A C S system for Licensed Vocational Nurses." sqref="J14" xr:uid="{6F82B6CE-87F6-44C0-B21D-C7A892B28C76}"/>
    <dataValidation allowBlank="1" showInputMessage="1" showErrorMessage="1" prompt="Enter the revenue account number(s) where the revenues reported in Column G are booked in your S A C S system for Trained Health Care Aides." sqref="J15" xr:uid="{15E9FF5A-65C8-44CD-B7A4-52E94DAC6583}"/>
    <dataValidation allowBlank="1" showInputMessage="1" showErrorMessage="1" prompt="Enter the revenue account number(s) where the revenues reported in Column G are booked in your S A C S system for Speech-Language Pathologists." sqref="J16" xr:uid="{F6610C7D-0478-43F6-80D7-B683C12A3841}"/>
    <dataValidation allowBlank="1" showInputMessage="1" showErrorMessage="1" prompt="Enter the revenue account number(s) where the revenues reported in Column G are booked in your S A C S system for Speech-Language Pathology Assistants." sqref="J17" xr:uid="{4359CBF8-9526-4A0F-A320-15AE19A7BB3F}"/>
    <dataValidation allowBlank="1" showInputMessage="1" showErrorMessage="1" prompt="Enter the revenue account number(s) where the revenues reported in Column G are booked in your S A C S system for Audiologists." sqref="J18" xr:uid="{6047B3D6-B075-424C-9D36-223F1E9FE5AF}"/>
    <dataValidation allowBlank="1" showInputMessage="1" showErrorMessage="1" prompt="Enter the revenue account number(s) where the revenues reported in Column G are booked in your S A C S system Physical Therapists." sqref="J19" xr:uid="{BD069352-2DA8-44E7-8674-5B89DEF9D9C6}"/>
    <dataValidation allowBlank="1" showInputMessage="1" showErrorMessage="1" prompt="Enter the revenue account number(s) where the revenues reported in Column G are booked in your S A C S system Physical Therapy Assistants." sqref="J20" xr:uid="{09682916-DD56-466B-859D-8777DA0AA2D9}"/>
    <dataValidation allowBlank="1" showInputMessage="1" showErrorMessage="1" prompt="Enter the revenue account number(s) where the revenues reported in Column G are booked in your S A C S system for Occupational Therapists." sqref="J21" xr:uid="{1B167546-F4DA-4356-98D0-02A5E3FB0EDE}"/>
    <dataValidation allowBlank="1" showInputMessage="1" showErrorMessage="1" prompt="Enter the revenue account number(s) where the revenues reported in Column G are booked in your S A C S system for Occupational Therapy Assistants." sqref="J22" xr:uid="{2EE1027A-00BE-4317-814A-DA35A9DCBB7E}"/>
    <dataValidation allowBlank="1" showInputMessage="1" showErrorMessage="1" prompt="Enter the revenue account number(s) where the revenues reported in Column G are booked in your S A C S system for Physicians." sqref="J23" xr:uid="{357DE4EA-7F9D-4BAA-B8A0-A158F6BD6CFC}"/>
    <dataValidation allowBlank="1" showInputMessage="1" showErrorMessage="1" prompt="Enter the revenue account number(s) where the revenues reported in Column G are booked in your S A C S system for Physician Assistants." sqref="J24" xr:uid="{78086E91-135B-47E5-831B-F3A8A648BA58}"/>
    <dataValidation allowBlank="1" showInputMessage="1" showErrorMessage="1" prompt="Enter the revenue account number(s) where the revenues reported in Column G are booked in your S A C S system for Audiometrists." sqref="J25" xr:uid="{F54EE523-5D89-40EF-B993-94016477E62D}"/>
    <dataValidation allowBlank="1" showInputMessage="1" showErrorMessage="1" prompt="Enter the revenue account number(s) where the revenues reported in Column G are booked in your S A C S system for Orientation and Mobility Specialists." sqref="J26" xr:uid="{AF4EBF67-B6E7-4699-8587-0A6BA970D41E}"/>
    <dataValidation allowBlank="1" showInputMessage="1" showErrorMessage="1" prompt="Enter the revenue account number(s) where the revenues reported in Column G are booked in your S A C S system for Optometrists." sqref="J27" xr:uid="{AB98719C-FC40-4A5A-BD2F-89171EEFE870}"/>
    <dataValidation allowBlank="1" showInputMessage="1" showErrorMessage="1" prompt="Enter the revenue account number(s) where the revenues reported in Column G are booked in your S A C S system for Registered Dieticians." sqref="J28" xr:uid="{7C0FFB63-E4DF-441F-8C88-9B652A59B92B}"/>
    <dataValidation allowBlank="1" showInputMessage="1" showErrorMessage="1" prompt="Enter the revenue account number(s) where the revenues reported in Column G are booked in your S A C S system for Respiratory Therapists." sqref="J29" xr:uid="{DEB1A346-B237-4889-AC32-184FE2EA4E61}"/>
  </dataValidations>
  <printOptions horizontalCentered="1"/>
  <pageMargins left="0.1" right="0.1" top="0.26" bottom="0.1" header="0.26" footer="0.16"/>
  <pageSetup scale="73" orientation="landscape" r:id="rId4"/>
  <headerFooter>
    <oddFooter xml:space="preserve">&amp;L&amp;"Arial,Regular"&amp;12DHCS 6299 (11/2021)&amp;C &amp;R&amp;"Arial,Regular"&amp;12Page &amp;P </oddFooter>
  </headerFooter>
  <ignoredErrors>
    <ignoredError sqref="A13:A30 A8:A1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N39"/>
  <sheetViews>
    <sheetView showGridLines="0" zoomScaleNormal="100" zoomScaleSheetLayoutView="91" workbookViewId="0">
      <selection activeCell="E8" sqref="E8"/>
    </sheetView>
  </sheetViews>
  <sheetFormatPr defaultColWidth="0" defaultRowHeight="17.25" zeroHeight="1" x14ac:dyDescent="0.3"/>
  <cols>
    <col min="1" max="1" width="16" style="148" customWidth="1"/>
    <col min="2" max="2" width="23.83203125" style="148" customWidth="1"/>
    <col min="3" max="3" width="13.1640625" style="210" customWidth="1"/>
    <col min="4" max="4" width="10.83203125" style="328" customWidth="1"/>
    <col min="5" max="5" width="18.1640625" style="329" customWidth="1"/>
    <col min="6" max="6" width="17.6640625" style="329" customWidth="1"/>
    <col min="7" max="7" width="16.33203125" style="329" customWidth="1"/>
    <col min="8" max="8" width="18.5" style="329" customWidth="1"/>
    <col min="9" max="9" width="19.33203125" style="329" customWidth="1"/>
    <col min="10" max="10" width="11.6640625" style="329" customWidth="1"/>
    <col min="11" max="11" width="18.33203125" style="329" customWidth="1"/>
    <col min="12" max="12" width="17.83203125" style="148" customWidth="1"/>
    <col min="13" max="16384" width="9.1640625" style="7" hidden="1"/>
  </cols>
  <sheetData>
    <row r="1" spans="1:14" x14ac:dyDescent="0.3">
      <c r="A1" s="330" t="s">
        <v>389</v>
      </c>
    </row>
    <row r="2" spans="1:14" s="1" customFormat="1" x14ac:dyDescent="0.3">
      <c r="A2" s="36" t="s">
        <v>0</v>
      </c>
      <c r="B2" s="36"/>
      <c r="C2" s="36"/>
      <c r="D2" s="36"/>
      <c r="E2" s="36"/>
      <c r="F2" s="36"/>
      <c r="G2" s="36"/>
      <c r="H2" s="36"/>
      <c r="I2" s="36"/>
      <c r="J2" s="36"/>
      <c r="K2" s="36"/>
      <c r="L2" s="36"/>
    </row>
    <row r="3" spans="1:14" s="1" customFormat="1" x14ac:dyDescent="0.3">
      <c r="A3" s="36" t="s">
        <v>1</v>
      </c>
      <c r="B3" s="36"/>
      <c r="C3" s="36"/>
      <c r="D3" s="36"/>
      <c r="E3" s="36"/>
      <c r="F3" s="36"/>
      <c r="G3" s="36"/>
      <c r="H3" s="36"/>
      <c r="I3" s="36"/>
      <c r="J3" s="36"/>
      <c r="K3" s="36"/>
      <c r="L3" s="36"/>
      <c r="N3" s="1" t="s">
        <v>65</v>
      </c>
    </row>
    <row r="4" spans="1:14" s="1" customFormat="1" x14ac:dyDescent="0.3">
      <c r="A4" s="36" t="s">
        <v>69</v>
      </c>
      <c r="B4" s="36"/>
      <c r="C4" s="36"/>
      <c r="D4" s="36"/>
      <c r="E4" s="36"/>
      <c r="F4" s="36"/>
      <c r="G4" s="36"/>
      <c r="H4" s="36"/>
      <c r="I4" s="36"/>
      <c r="J4" s="36"/>
      <c r="K4" s="36"/>
      <c r="L4" s="36"/>
      <c r="N4" s="1" t="s">
        <v>67</v>
      </c>
    </row>
    <row r="5" spans="1:14" s="1" customFormat="1" ht="23.85" customHeight="1" thickBot="1" x14ac:dyDescent="0.35">
      <c r="A5" s="74" t="s">
        <v>210</v>
      </c>
      <c r="B5" s="282"/>
      <c r="C5" s="282"/>
      <c r="D5" s="282"/>
      <c r="E5" s="282"/>
      <c r="F5" s="282"/>
      <c r="G5" s="282"/>
      <c r="H5" s="282"/>
      <c r="I5" s="282"/>
      <c r="J5" s="282"/>
      <c r="K5" s="282"/>
      <c r="L5" s="282"/>
    </row>
    <row r="6" spans="1:14" s="9" customFormat="1" ht="87" thickBot="1" x14ac:dyDescent="0.35">
      <c r="A6" s="283" t="s">
        <v>211</v>
      </c>
      <c r="B6" s="283" t="s">
        <v>212</v>
      </c>
      <c r="C6" s="283" t="s">
        <v>213</v>
      </c>
      <c r="D6" s="283" t="s">
        <v>214</v>
      </c>
      <c r="E6" s="284" t="s">
        <v>215</v>
      </c>
      <c r="F6" s="284" t="s">
        <v>216</v>
      </c>
      <c r="G6" s="284" t="s">
        <v>217</v>
      </c>
      <c r="H6" s="284" t="s">
        <v>218</v>
      </c>
      <c r="I6" s="284" t="s">
        <v>219</v>
      </c>
      <c r="J6" s="283" t="s">
        <v>220</v>
      </c>
      <c r="K6" s="284" t="s">
        <v>221</v>
      </c>
      <c r="L6" s="283" t="s">
        <v>222</v>
      </c>
    </row>
    <row r="7" spans="1:14" s="9" customFormat="1" ht="18" thickBot="1" x14ac:dyDescent="0.35">
      <c r="A7" s="285" t="s">
        <v>223</v>
      </c>
      <c r="B7" s="286"/>
      <c r="C7" s="287"/>
      <c r="D7" s="287"/>
      <c r="E7" s="288"/>
      <c r="F7" s="288"/>
      <c r="G7" s="288"/>
      <c r="H7" s="288"/>
      <c r="I7" s="288"/>
      <c r="J7" s="288"/>
      <c r="K7" s="288"/>
      <c r="L7" s="289"/>
    </row>
    <row r="8" spans="1:14" s="10" customFormat="1" x14ac:dyDescent="0.3">
      <c r="A8" s="290"/>
      <c r="B8" s="291"/>
      <c r="C8" s="292"/>
      <c r="D8" s="293"/>
      <c r="E8" s="294"/>
      <c r="F8" s="295"/>
      <c r="G8" s="296"/>
      <c r="H8" s="297" t="str">
        <f>IF(D8&gt;0,((E8-F8)/D8)," ")</f>
        <v xml:space="preserve"> </v>
      </c>
      <c r="I8" s="298"/>
      <c r="J8" s="299"/>
      <c r="K8" s="300"/>
      <c r="L8" s="300"/>
    </row>
    <row r="9" spans="1:14" s="10" customFormat="1" x14ac:dyDescent="0.3">
      <c r="A9" s="290"/>
      <c r="B9" s="291"/>
      <c r="C9" s="292"/>
      <c r="D9" s="293"/>
      <c r="E9" s="294"/>
      <c r="F9" s="295"/>
      <c r="G9" s="296"/>
      <c r="H9" s="301" t="str">
        <f>IF(D9&gt;0,((E9-F9)/D9)," ")</f>
        <v xml:space="preserve"> </v>
      </c>
      <c r="I9" s="298"/>
      <c r="J9" s="299"/>
      <c r="K9" s="300"/>
      <c r="L9" s="300"/>
    </row>
    <row r="10" spans="1:14" s="10" customFormat="1" x14ac:dyDescent="0.3">
      <c r="A10" s="290"/>
      <c r="B10" s="291"/>
      <c r="C10" s="292"/>
      <c r="D10" s="293"/>
      <c r="E10" s="294"/>
      <c r="F10" s="295"/>
      <c r="G10" s="296"/>
      <c r="H10" s="301" t="str">
        <f t="shared" ref="H10:H35" si="0">IF(D10&gt;0,((E10-F10)/D10)," ")</f>
        <v xml:space="preserve"> </v>
      </c>
      <c r="I10" s="298"/>
      <c r="J10" s="299"/>
      <c r="K10" s="300"/>
      <c r="L10" s="300"/>
    </row>
    <row r="11" spans="1:14" s="10" customFormat="1" x14ac:dyDescent="0.3">
      <c r="A11" s="290"/>
      <c r="B11" s="291"/>
      <c r="C11" s="292"/>
      <c r="D11" s="293"/>
      <c r="E11" s="294"/>
      <c r="F11" s="295"/>
      <c r="G11" s="296"/>
      <c r="H11" s="301" t="str">
        <f t="shared" si="0"/>
        <v xml:space="preserve"> </v>
      </c>
      <c r="I11" s="298"/>
      <c r="J11" s="299"/>
      <c r="K11" s="300"/>
      <c r="L11" s="300"/>
    </row>
    <row r="12" spans="1:14" s="10" customFormat="1" x14ac:dyDescent="0.3">
      <c r="A12" s="290"/>
      <c r="B12" s="291"/>
      <c r="C12" s="292"/>
      <c r="D12" s="293"/>
      <c r="E12" s="294"/>
      <c r="F12" s="295"/>
      <c r="G12" s="296"/>
      <c r="H12" s="301" t="str">
        <f t="shared" si="0"/>
        <v xml:space="preserve"> </v>
      </c>
      <c r="I12" s="298"/>
      <c r="J12" s="299"/>
      <c r="K12" s="300"/>
      <c r="L12" s="300"/>
    </row>
    <row r="13" spans="1:14" s="10" customFormat="1" x14ac:dyDescent="0.3">
      <c r="A13" s="290"/>
      <c r="B13" s="291"/>
      <c r="C13" s="292"/>
      <c r="D13" s="293"/>
      <c r="E13" s="294"/>
      <c r="F13" s="295"/>
      <c r="G13" s="296"/>
      <c r="H13" s="301" t="str">
        <f t="shared" si="0"/>
        <v xml:space="preserve"> </v>
      </c>
      <c r="I13" s="298"/>
      <c r="J13" s="299"/>
      <c r="K13" s="300"/>
      <c r="L13" s="300"/>
    </row>
    <row r="14" spans="1:14" s="10" customFormat="1" x14ac:dyDescent="0.3">
      <c r="A14" s="290"/>
      <c r="B14" s="291"/>
      <c r="C14" s="292"/>
      <c r="D14" s="293"/>
      <c r="E14" s="294"/>
      <c r="F14" s="295"/>
      <c r="G14" s="296"/>
      <c r="H14" s="301" t="str">
        <f t="shared" si="0"/>
        <v xml:space="preserve"> </v>
      </c>
      <c r="I14" s="298"/>
      <c r="J14" s="299"/>
      <c r="K14" s="300"/>
      <c r="L14" s="300"/>
    </row>
    <row r="15" spans="1:14" s="10" customFormat="1" x14ac:dyDescent="0.3">
      <c r="A15" s="290"/>
      <c r="B15" s="291"/>
      <c r="C15" s="292"/>
      <c r="D15" s="293"/>
      <c r="E15" s="294"/>
      <c r="F15" s="295"/>
      <c r="G15" s="296"/>
      <c r="H15" s="301" t="str">
        <f t="shared" si="0"/>
        <v xml:space="preserve"> </v>
      </c>
      <c r="I15" s="298"/>
      <c r="J15" s="299"/>
      <c r="K15" s="300"/>
      <c r="L15" s="300"/>
    </row>
    <row r="16" spans="1:14" s="10" customFormat="1" x14ac:dyDescent="0.3">
      <c r="A16" s="290"/>
      <c r="B16" s="291"/>
      <c r="C16" s="292"/>
      <c r="D16" s="293"/>
      <c r="E16" s="294"/>
      <c r="F16" s="295"/>
      <c r="G16" s="296"/>
      <c r="H16" s="301" t="str">
        <f t="shared" si="0"/>
        <v xml:space="preserve"> </v>
      </c>
      <c r="I16" s="298"/>
      <c r="J16" s="299"/>
      <c r="K16" s="300"/>
      <c r="L16" s="300"/>
    </row>
    <row r="17" spans="1:12" s="10" customFormat="1" x14ac:dyDescent="0.3">
      <c r="A17" s="290"/>
      <c r="B17" s="291"/>
      <c r="C17" s="292"/>
      <c r="D17" s="293"/>
      <c r="E17" s="294"/>
      <c r="F17" s="295"/>
      <c r="G17" s="296"/>
      <c r="H17" s="301" t="str">
        <f t="shared" si="0"/>
        <v xml:space="preserve"> </v>
      </c>
      <c r="I17" s="298"/>
      <c r="J17" s="299"/>
      <c r="K17" s="300"/>
      <c r="L17" s="300"/>
    </row>
    <row r="18" spans="1:12" s="10" customFormat="1" x14ac:dyDescent="0.3">
      <c r="A18" s="290"/>
      <c r="B18" s="291"/>
      <c r="C18" s="292"/>
      <c r="D18" s="293"/>
      <c r="E18" s="294"/>
      <c r="F18" s="295"/>
      <c r="G18" s="296"/>
      <c r="H18" s="301" t="str">
        <f t="shared" si="0"/>
        <v xml:space="preserve"> </v>
      </c>
      <c r="I18" s="298"/>
      <c r="J18" s="299"/>
      <c r="K18" s="300"/>
      <c r="L18" s="300"/>
    </row>
    <row r="19" spans="1:12" s="10" customFormat="1" x14ac:dyDescent="0.3">
      <c r="A19" s="290"/>
      <c r="B19" s="291"/>
      <c r="C19" s="292"/>
      <c r="D19" s="293"/>
      <c r="E19" s="294"/>
      <c r="F19" s="295"/>
      <c r="G19" s="296"/>
      <c r="H19" s="301" t="str">
        <f t="shared" si="0"/>
        <v xml:space="preserve"> </v>
      </c>
      <c r="I19" s="298"/>
      <c r="J19" s="299"/>
      <c r="K19" s="300"/>
      <c r="L19" s="300"/>
    </row>
    <row r="20" spans="1:12" s="10" customFormat="1" x14ac:dyDescent="0.3">
      <c r="A20" s="290"/>
      <c r="B20" s="291"/>
      <c r="C20" s="292"/>
      <c r="D20" s="293"/>
      <c r="E20" s="294"/>
      <c r="F20" s="295"/>
      <c r="G20" s="296"/>
      <c r="H20" s="301" t="str">
        <f t="shared" si="0"/>
        <v xml:space="preserve"> </v>
      </c>
      <c r="I20" s="298"/>
      <c r="J20" s="299"/>
      <c r="K20" s="300"/>
      <c r="L20" s="300"/>
    </row>
    <row r="21" spans="1:12" s="10" customFormat="1" x14ac:dyDescent="0.3">
      <c r="A21" s="290"/>
      <c r="B21" s="291"/>
      <c r="C21" s="292"/>
      <c r="D21" s="293"/>
      <c r="E21" s="294"/>
      <c r="F21" s="295"/>
      <c r="G21" s="296"/>
      <c r="H21" s="301" t="str">
        <f t="shared" si="0"/>
        <v xml:space="preserve"> </v>
      </c>
      <c r="I21" s="298"/>
      <c r="J21" s="299"/>
      <c r="K21" s="300"/>
      <c r="L21" s="300"/>
    </row>
    <row r="22" spans="1:12" s="10" customFormat="1" x14ac:dyDescent="0.3">
      <c r="A22" s="290"/>
      <c r="B22" s="291"/>
      <c r="C22" s="292"/>
      <c r="D22" s="293"/>
      <c r="E22" s="294"/>
      <c r="F22" s="295"/>
      <c r="G22" s="296"/>
      <c r="H22" s="301" t="str">
        <f t="shared" si="0"/>
        <v xml:space="preserve"> </v>
      </c>
      <c r="I22" s="298"/>
      <c r="J22" s="299"/>
      <c r="K22" s="300"/>
      <c r="L22" s="300"/>
    </row>
    <row r="23" spans="1:12" s="10" customFormat="1" x14ac:dyDescent="0.3">
      <c r="A23" s="290"/>
      <c r="B23" s="291"/>
      <c r="C23" s="292"/>
      <c r="D23" s="293"/>
      <c r="E23" s="294"/>
      <c r="F23" s="295"/>
      <c r="G23" s="296"/>
      <c r="H23" s="301" t="str">
        <f t="shared" si="0"/>
        <v xml:space="preserve"> </v>
      </c>
      <c r="I23" s="298"/>
      <c r="J23" s="299"/>
      <c r="K23" s="300"/>
      <c r="L23" s="300"/>
    </row>
    <row r="24" spans="1:12" s="10" customFormat="1" x14ac:dyDescent="0.3">
      <c r="A24" s="290"/>
      <c r="B24" s="291"/>
      <c r="C24" s="292"/>
      <c r="D24" s="293"/>
      <c r="E24" s="294"/>
      <c r="F24" s="295"/>
      <c r="G24" s="296"/>
      <c r="H24" s="301" t="str">
        <f t="shared" si="0"/>
        <v xml:space="preserve"> </v>
      </c>
      <c r="I24" s="298"/>
      <c r="J24" s="299"/>
      <c r="K24" s="300"/>
      <c r="L24" s="300"/>
    </row>
    <row r="25" spans="1:12" s="10" customFormat="1" x14ac:dyDescent="0.3">
      <c r="A25" s="290"/>
      <c r="B25" s="291"/>
      <c r="C25" s="292"/>
      <c r="D25" s="293"/>
      <c r="E25" s="294"/>
      <c r="F25" s="295"/>
      <c r="G25" s="296"/>
      <c r="H25" s="301" t="str">
        <f t="shared" si="0"/>
        <v xml:space="preserve"> </v>
      </c>
      <c r="I25" s="298"/>
      <c r="J25" s="299"/>
      <c r="K25" s="300"/>
      <c r="L25" s="300"/>
    </row>
    <row r="26" spans="1:12" s="10" customFormat="1" x14ac:dyDescent="0.3">
      <c r="A26" s="290"/>
      <c r="B26" s="291"/>
      <c r="C26" s="292"/>
      <c r="D26" s="293"/>
      <c r="E26" s="294"/>
      <c r="F26" s="295"/>
      <c r="G26" s="296"/>
      <c r="H26" s="301" t="str">
        <f t="shared" si="0"/>
        <v xml:space="preserve"> </v>
      </c>
      <c r="I26" s="298"/>
      <c r="J26" s="299"/>
      <c r="K26" s="300"/>
      <c r="L26" s="300"/>
    </row>
    <row r="27" spans="1:12" s="10" customFormat="1" x14ac:dyDescent="0.3">
      <c r="A27" s="290"/>
      <c r="B27" s="291"/>
      <c r="C27" s="292"/>
      <c r="D27" s="293"/>
      <c r="E27" s="294"/>
      <c r="F27" s="295"/>
      <c r="G27" s="296"/>
      <c r="H27" s="301" t="str">
        <f t="shared" si="0"/>
        <v xml:space="preserve"> </v>
      </c>
      <c r="I27" s="298"/>
      <c r="J27" s="299"/>
      <c r="K27" s="300"/>
      <c r="L27" s="300"/>
    </row>
    <row r="28" spans="1:12" s="10" customFormat="1" x14ac:dyDescent="0.3">
      <c r="A28" s="290"/>
      <c r="B28" s="291"/>
      <c r="C28" s="292"/>
      <c r="D28" s="293"/>
      <c r="E28" s="294"/>
      <c r="F28" s="295"/>
      <c r="G28" s="296"/>
      <c r="H28" s="301" t="str">
        <f t="shared" si="0"/>
        <v xml:space="preserve"> </v>
      </c>
      <c r="I28" s="298"/>
      <c r="J28" s="299"/>
      <c r="K28" s="300"/>
      <c r="L28" s="300"/>
    </row>
    <row r="29" spans="1:12" s="10" customFormat="1" x14ac:dyDescent="0.3">
      <c r="A29" s="290"/>
      <c r="B29" s="291"/>
      <c r="C29" s="292"/>
      <c r="D29" s="293"/>
      <c r="E29" s="294"/>
      <c r="F29" s="295"/>
      <c r="G29" s="296"/>
      <c r="H29" s="301" t="str">
        <f t="shared" si="0"/>
        <v xml:space="preserve"> </v>
      </c>
      <c r="I29" s="298"/>
      <c r="J29" s="299"/>
      <c r="K29" s="300"/>
      <c r="L29" s="300"/>
    </row>
    <row r="30" spans="1:12" s="10" customFormat="1" x14ac:dyDescent="0.3">
      <c r="A30" s="290"/>
      <c r="B30" s="291"/>
      <c r="C30" s="292"/>
      <c r="D30" s="293"/>
      <c r="E30" s="294"/>
      <c r="F30" s="295"/>
      <c r="G30" s="296"/>
      <c r="H30" s="301" t="str">
        <f t="shared" si="0"/>
        <v xml:space="preserve"> </v>
      </c>
      <c r="I30" s="298"/>
      <c r="J30" s="299"/>
      <c r="K30" s="300"/>
      <c r="L30" s="300"/>
    </row>
    <row r="31" spans="1:12" s="10" customFormat="1" x14ac:dyDescent="0.3">
      <c r="A31" s="290"/>
      <c r="B31" s="291"/>
      <c r="C31" s="292"/>
      <c r="D31" s="293"/>
      <c r="E31" s="294"/>
      <c r="F31" s="295"/>
      <c r="G31" s="296"/>
      <c r="H31" s="301" t="str">
        <f t="shared" si="0"/>
        <v xml:space="preserve"> </v>
      </c>
      <c r="I31" s="298"/>
      <c r="J31" s="299"/>
      <c r="K31" s="300"/>
      <c r="L31" s="300"/>
    </row>
    <row r="32" spans="1:12" s="10" customFormat="1" x14ac:dyDescent="0.3">
      <c r="A32" s="290"/>
      <c r="B32" s="291"/>
      <c r="C32" s="292"/>
      <c r="D32" s="293"/>
      <c r="E32" s="294"/>
      <c r="F32" s="295"/>
      <c r="G32" s="296"/>
      <c r="H32" s="301" t="str">
        <f t="shared" si="0"/>
        <v xml:space="preserve"> </v>
      </c>
      <c r="I32" s="298"/>
      <c r="J32" s="299"/>
      <c r="K32" s="300"/>
      <c r="L32" s="300"/>
    </row>
    <row r="33" spans="1:12" s="10" customFormat="1" x14ac:dyDescent="0.3">
      <c r="A33" s="290"/>
      <c r="B33" s="291"/>
      <c r="C33" s="292"/>
      <c r="D33" s="293"/>
      <c r="E33" s="294"/>
      <c r="F33" s="295"/>
      <c r="G33" s="296"/>
      <c r="H33" s="301" t="str">
        <f t="shared" si="0"/>
        <v xml:space="preserve"> </v>
      </c>
      <c r="I33" s="298"/>
      <c r="J33" s="299"/>
      <c r="K33" s="300"/>
      <c r="L33" s="300"/>
    </row>
    <row r="34" spans="1:12" s="10" customFormat="1" x14ac:dyDescent="0.3">
      <c r="A34" s="290"/>
      <c r="B34" s="291"/>
      <c r="C34" s="292"/>
      <c r="D34" s="293"/>
      <c r="E34" s="294"/>
      <c r="F34" s="295"/>
      <c r="G34" s="296"/>
      <c r="H34" s="301" t="str">
        <f t="shared" si="0"/>
        <v xml:space="preserve"> </v>
      </c>
      <c r="I34" s="298"/>
      <c r="J34" s="299"/>
      <c r="K34" s="300"/>
      <c r="L34" s="300"/>
    </row>
    <row r="35" spans="1:12" s="10" customFormat="1" ht="18" thickBot="1" x14ac:dyDescent="0.35">
      <c r="A35" s="302"/>
      <c r="B35" s="303"/>
      <c r="C35" s="304"/>
      <c r="D35" s="305"/>
      <c r="E35" s="306"/>
      <c r="F35" s="307"/>
      <c r="G35" s="308"/>
      <c r="H35" s="309" t="str">
        <f t="shared" si="0"/>
        <v xml:space="preserve"> </v>
      </c>
      <c r="I35" s="310"/>
      <c r="J35" s="311"/>
      <c r="K35" s="312"/>
      <c r="L35" s="312"/>
    </row>
    <row r="36" spans="1:12" x14ac:dyDescent="0.3">
      <c r="A36" s="313"/>
      <c r="B36" s="314"/>
      <c r="C36" s="315"/>
      <c r="D36" s="316"/>
      <c r="E36" s="317"/>
      <c r="F36" s="318"/>
      <c r="G36" s="318"/>
      <c r="H36" s="318"/>
      <c r="I36" s="318"/>
      <c r="J36" s="318"/>
      <c r="K36" s="319" t="s">
        <v>302</v>
      </c>
      <c r="L36" s="320">
        <f>SUM(L8:L35)</f>
        <v>0</v>
      </c>
    </row>
    <row r="37" spans="1:12" x14ac:dyDescent="0.3">
      <c r="A37" s="36" t="s">
        <v>6</v>
      </c>
      <c r="B37" s="36"/>
      <c r="C37" s="321">
        <f>Certification!C72</f>
        <v>0</v>
      </c>
      <c r="D37" s="321"/>
      <c r="E37" s="143"/>
      <c r="G37" s="118"/>
      <c r="H37" s="216"/>
      <c r="I37" s="216"/>
      <c r="J37" s="216"/>
      <c r="K37" s="322"/>
      <c r="L37" s="323"/>
    </row>
    <row r="38" spans="1:12" x14ac:dyDescent="0.3">
      <c r="A38" s="36" t="s">
        <v>7</v>
      </c>
      <c r="B38" s="36"/>
      <c r="C38" s="324">
        <f>Certification!C73</f>
        <v>0</v>
      </c>
      <c r="D38" s="325"/>
      <c r="E38" s="143"/>
      <c r="G38" s="118"/>
      <c r="H38" s="216"/>
      <c r="I38" s="216"/>
      <c r="J38" s="216"/>
      <c r="K38" s="326"/>
      <c r="L38" s="327"/>
    </row>
    <row r="39" spans="1:12" x14ac:dyDescent="0.3">
      <c r="A39" s="36" t="s">
        <v>66</v>
      </c>
      <c r="B39" s="36"/>
      <c r="C39" s="321" t="str">
        <f>Certification!C74</f>
        <v>Fiscal Year (FY) 2024-25</v>
      </c>
      <c r="D39" s="143"/>
      <c r="E39" s="143"/>
      <c r="G39" s="118"/>
      <c r="H39" s="216"/>
      <c r="I39" s="216"/>
      <c r="J39" s="216"/>
      <c r="K39" s="326"/>
      <c r="L39" s="327"/>
    </row>
  </sheetData>
  <sheetProtection algorithmName="SHA-512" hashValue="JXSZOJWrsrGM7u7s32Clgn2e2ih3F2jrNYHUIZPyeNQYFliQpLEi6ZMD7rMmtCcqsBzRmKlQXYCPi57QSCtgiQ==" saltValue="PNsnUaT2at6uw/1jizFuug==" spinCount="100000" sheet="1" selectLockedCells="1"/>
  <dataConsolidate/>
  <dataValidations count="14">
    <dataValidation type="decimal" operator="greaterThan" allowBlank="1" showInputMessage="1" showErrorMessage="1" prompt="Please indicate whether this asset was retired during the cost report period." sqref="J10" xr:uid="{C294BDFA-0720-4FF0-A04D-831D56BEE333}">
      <formula1>0</formula1>
    </dataValidation>
    <dataValidation allowBlank="1" showInputMessage="1" showErrorMessage="1" prompt="Press TAB to move input areas" sqref="A1" xr:uid="{10A0F80E-41DF-423E-8F44-E74EFF3993E1}"/>
    <dataValidation type="decimal" operator="greaterThan" allowBlank="1" showInputMessage="1" showErrorMessage="1" prompt="If asset was not retired, leave blank_x000a_" sqref="J8:J35" xr:uid="{00000000-0002-0000-0600-000000000000}">
      <formula1>0</formula1>
    </dataValidation>
    <dataValidation type="decimal" operator="greaterThanOrEqual" allowBlank="1" showInputMessage="1" showErrorMessage="1" prompt="Enter the expenditures from federal resources or grants that your L E A received to offset the asset’s purchase price.  " sqref="F8:F35" xr:uid="{00000000-0002-0000-0600-000002000000}">
      <formula1>0</formula1>
    </dataValidation>
    <dataValidation type="date" operator="greaterThan" allowBlank="1" showInputMessage="1" showErrorMessage="1" prompt="Report the date that the asset was placed into service (not the date the item was purchased). Enter the data in M M/Y Y Y Y format. Do not use “various”.  " sqref="C8:C35" xr:uid="{00000000-0002-0000-0600-000003000000}">
      <formula1>32874</formula1>
    </dataValidation>
    <dataValidation operator="greaterThanOrEqual" allowBlank="1" showInputMessage="1" showErrorMessage="1" sqref="H8:H35" xr:uid="{00000000-0002-0000-0600-000006000000}"/>
    <dataValidation type="decimal" operator="greaterThan" allowBlank="1" showInputMessage="1" showErrorMessage="1" prompt="Enter the estimated useful life of the asset according to G A A P or the most recent publication of the “Estimated Useful Lives of Depreciable Hospital Assets”, published by the American Hospital Association. " sqref="D8:D35" xr:uid="{00000000-0002-0000-0600-000007000000}">
      <formula1>0</formula1>
    </dataValidation>
    <dataValidation allowBlank="1" showInputMessage="1" showErrorMessage="1" prompt="Report the asset identification number (if applicable) used in the L E A’s accounting system." sqref="A8:A35" xr:uid="{BB2E1516-B51D-4C08-8915-7FD9DE76B15D}"/>
    <dataValidation allowBlank="1" showInputMessage="1" showErrorMessage="1" prompt="Report the specific type of asset being depreciated.  Do not combine items under a generic description such as “various” or “equipment”.  " sqref="B8:B35" xr:uid="{324DCA9E-CD78-4F11-B91C-AC11565B2AE7}"/>
    <dataValidation type="decimal" operator="greaterThan" allowBlank="1" showInputMessage="1" showErrorMessage="1" prompt="Enter the amount of the asset's cost that will be depreciated.  The depreciable cost is the cost minus the expected salvage value.  " sqref="E8:E35" xr:uid="{45FA82FA-0E4C-4D28-AE75-961958756FE1}">
      <formula1>0</formula1>
    </dataValidation>
    <dataValidation allowBlank="1" showInputMessage="1" showErrorMessage="1" prompt="Enter the resource code account number(s) where the federal resources or grants are booked in your S A C S system. If revenues are booked in multiple accounts, separate account numbers with a comma." sqref="G8:G35" xr:uid="{82A6DFCD-71C6-430F-BC9C-F25B5B8366ED}"/>
    <dataValidation allowBlank="1" showInputMessage="1" showErrorMessage="1" prompt="Report the prior period(s) accumulated depreciation.  This represents the amount that the equipment has depreciated since the date placed into service.  " sqref="K8:K35" xr:uid="{858BF25B-5926-453E-AD2E-43FFEA8D3635}"/>
    <dataValidation allowBlank="1" showInputMessage="1" showErrorMessage="1" prompt="Report the depreciation for the asset for the cost report period. This figure represents the amount that the equipment has depreciated during the current fiscal year.  " sqref="L8:L35" xr:uid="{0E97FFB3-A174-407D-A30B-910A147D0EC2}"/>
    <dataValidation type="list" showInputMessage="1" showErrorMessage="1" prompt="Please indicate whether this asset was retired during the cost report period._x000a_" sqref="I8:I35" xr:uid="{F46F14E3-B14E-42A4-9B14-25F23878E77E}">
      <formula1>$N$3:$N$4</formula1>
    </dataValidation>
  </dataValidations>
  <printOptions horizontalCentered="1"/>
  <pageMargins left="0.15" right="0.15" top="0.65" bottom="0.6" header="0.3" footer="0.3"/>
  <pageSetup scale="72" orientation="landscape" r:id="rId1"/>
  <headerFooter>
    <oddFooter>&amp;L&amp;"Arial,Regular"&amp;12DHCS 6299 (11/2021)&amp;C &amp;R&amp;"Arial,Regular"&amp;12Page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P39"/>
  <sheetViews>
    <sheetView showGridLines="0" zoomScaleNormal="100" zoomScaleSheetLayoutView="100" workbookViewId="0"/>
  </sheetViews>
  <sheetFormatPr defaultColWidth="0" defaultRowHeight="17.25" zeroHeight="1" x14ac:dyDescent="0.3"/>
  <cols>
    <col min="1" max="1" width="3.6640625" style="36" bestFit="1" customWidth="1"/>
    <col min="2" max="2" width="54.33203125" style="36" bestFit="1" customWidth="1"/>
    <col min="3" max="3" width="17.33203125" style="36" customWidth="1"/>
    <col min="4" max="4" width="18.33203125" style="36" customWidth="1"/>
    <col min="5" max="5" width="18.83203125" style="36" customWidth="1"/>
    <col min="6" max="6" width="20" style="36" customWidth="1"/>
    <col min="7" max="7" width="20.33203125" style="36" customWidth="1"/>
    <col min="8" max="8" width="12.83203125" style="36" customWidth="1"/>
    <col min="9" max="9" width="15.1640625" style="36" customWidth="1"/>
    <col min="10" max="10" width="17.1640625" style="1" hidden="1" customWidth="1"/>
    <col min="11" max="11" width="9.1640625" style="1" hidden="1" customWidth="1"/>
    <col min="12" max="16" width="0" style="1" hidden="1" customWidth="1"/>
    <col min="17" max="16384" width="9.33203125" style="1" hidden="1"/>
  </cols>
  <sheetData>
    <row r="1" spans="1:15" x14ac:dyDescent="0.3">
      <c r="A1" s="281" t="s">
        <v>388</v>
      </c>
    </row>
    <row r="2" spans="1:15" x14ac:dyDescent="0.3">
      <c r="A2" s="36" t="s">
        <v>0</v>
      </c>
      <c r="J2" s="39"/>
    </row>
    <row r="3" spans="1:15" x14ac:dyDescent="0.3">
      <c r="A3" s="36" t="s">
        <v>1</v>
      </c>
      <c r="J3" s="39"/>
    </row>
    <row r="4" spans="1:15" x14ac:dyDescent="0.3">
      <c r="A4" s="36" t="s">
        <v>69</v>
      </c>
      <c r="J4" s="36"/>
      <c r="K4" s="21"/>
      <c r="O4" s="3"/>
    </row>
    <row r="5" spans="1:15" ht="28.5" customHeight="1" thickBot="1" x14ac:dyDescent="0.35">
      <c r="A5" s="74" t="s">
        <v>224</v>
      </c>
      <c r="B5" s="37"/>
      <c r="C5" s="37"/>
      <c r="D5" s="37"/>
      <c r="E5" s="37"/>
      <c r="F5" s="37"/>
      <c r="G5" s="37"/>
      <c r="H5" s="37"/>
      <c r="I5" s="37"/>
      <c r="J5" s="37"/>
      <c r="K5" s="20"/>
      <c r="L5" s="2"/>
      <c r="M5" s="2"/>
      <c r="N5" s="2"/>
      <c r="O5" s="2"/>
    </row>
    <row r="6" spans="1:15" ht="71.45" customHeight="1" x14ac:dyDescent="0.3">
      <c r="A6" s="331"/>
      <c r="B6" s="332" t="s">
        <v>199</v>
      </c>
      <c r="C6" s="333" t="s">
        <v>395</v>
      </c>
      <c r="D6" s="333" t="s">
        <v>396</v>
      </c>
      <c r="E6" s="333" t="s">
        <v>344</v>
      </c>
      <c r="F6" s="333" t="s">
        <v>356</v>
      </c>
      <c r="G6" s="333" t="s">
        <v>296</v>
      </c>
      <c r="H6" s="333" t="s">
        <v>225</v>
      </c>
      <c r="I6" s="333" t="s">
        <v>226</v>
      </c>
      <c r="J6" s="41" t="s">
        <v>227</v>
      </c>
      <c r="K6" s="21"/>
    </row>
    <row r="7" spans="1:15" ht="17.100000000000001" customHeight="1" thickBot="1" x14ac:dyDescent="0.35">
      <c r="A7" s="334"/>
      <c r="B7" s="335" t="s">
        <v>80</v>
      </c>
      <c r="C7" s="336" t="s">
        <v>81</v>
      </c>
      <c r="D7" s="336" t="s">
        <v>201</v>
      </c>
      <c r="E7" s="336" t="s">
        <v>202</v>
      </c>
      <c r="F7" s="336" t="s">
        <v>203</v>
      </c>
      <c r="G7" s="336" t="s">
        <v>295</v>
      </c>
      <c r="H7" s="336" t="s">
        <v>228</v>
      </c>
      <c r="I7" s="336" t="s">
        <v>208</v>
      </c>
      <c r="J7" s="38" t="s">
        <v>208</v>
      </c>
      <c r="K7" s="21"/>
    </row>
    <row r="8" spans="1:15" ht="17.100000000000001" customHeight="1" x14ac:dyDescent="0.3">
      <c r="A8" s="227" t="s">
        <v>291</v>
      </c>
      <c r="B8" s="337"/>
      <c r="C8" s="338"/>
      <c r="D8" s="338"/>
      <c r="E8" s="338"/>
      <c r="F8" s="338"/>
      <c r="G8" s="338"/>
      <c r="H8" s="338"/>
      <c r="I8" s="338"/>
      <c r="J8" s="38"/>
      <c r="K8" s="21"/>
    </row>
    <row r="9" spans="1:15" ht="17.100000000000001" customHeight="1" x14ac:dyDescent="0.3">
      <c r="A9" s="110" t="s">
        <v>4</v>
      </c>
      <c r="B9" s="36" t="s">
        <v>82</v>
      </c>
      <c r="C9" s="339"/>
      <c r="D9" s="339"/>
      <c r="E9" s="340"/>
      <c r="F9" s="341"/>
      <c r="G9" s="231">
        <f>IF(C9+D9-E9-F9&lt;0,0,(C9+D9-E9-F9))</f>
        <v>0</v>
      </c>
      <c r="H9" s="342"/>
      <c r="I9" s="256"/>
      <c r="J9" s="42">
        <f>C9-E9</f>
        <v>0</v>
      </c>
      <c r="K9" s="21"/>
    </row>
    <row r="10" spans="1:15" ht="17.100000000000001" customHeight="1" x14ac:dyDescent="0.3">
      <c r="A10" s="110" t="s">
        <v>21</v>
      </c>
      <c r="B10" s="36" t="s">
        <v>83</v>
      </c>
      <c r="C10" s="339"/>
      <c r="D10" s="339"/>
      <c r="E10" s="339"/>
      <c r="F10" s="341"/>
      <c r="G10" s="231">
        <f t="shared" ref="G10:G13" si="0">IF(C10+D10-E10-F10&lt;0,0,(C10+D10-E10-F10))</f>
        <v>0</v>
      </c>
      <c r="H10" s="342"/>
      <c r="I10" s="256"/>
      <c r="J10" s="43">
        <f t="shared" ref="J10:J33" si="1">C10-E10</f>
        <v>0</v>
      </c>
      <c r="K10" s="21"/>
    </row>
    <row r="11" spans="1:15" ht="17.100000000000001" customHeight="1" x14ac:dyDescent="0.3">
      <c r="A11" s="110" t="s">
        <v>24</v>
      </c>
      <c r="B11" s="36" t="s">
        <v>197</v>
      </c>
      <c r="C11" s="339"/>
      <c r="D11" s="339"/>
      <c r="E11" s="339"/>
      <c r="F11" s="341"/>
      <c r="G11" s="231">
        <f t="shared" si="0"/>
        <v>0</v>
      </c>
      <c r="H11" s="342"/>
      <c r="I11" s="256"/>
      <c r="J11" s="43">
        <f t="shared" si="1"/>
        <v>0</v>
      </c>
      <c r="K11" s="21"/>
    </row>
    <row r="12" spans="1:15" ht="17.100000000000001" customHeight="1" x14ac:dyDescent="0.3">
      <c r="A12" s="110" t="s">
        <v>43</v>
      </c>
      <c r="B12" s="36" t="s">
        <v>177</v>
      </c>
      <c r="C12" s="339"/>
      <c r="D12" s="339"/>
      <c r="E12" s="339"/>
      <c r="F12" s="341"/>
      <c r="G12" s="231">
        <f t="shared" si="0"/>
        <v>0</v>
      </c>
      <c r="H12" s="342"/>
      <c r="I12" s="256"/>
      <c r="J12" s="43">
        <f t="shared" si="1"/>
        <v>0</v>
      </c>
      <c r="K12" s="21"/>
    </row>
    <row r="13" spans="1:15" ht="17.100000000000001" customHeight="1" thickBot="1" x14ac:dyDescent="0.35">
      <c r="A13" s="110" t="s">
        <v>86</v>
      </c>
      <c r="B13" s="36" t="s">
        <v>198</v>
      </c>
      <c r="C13" s="343"/>
      <c r="D13" s="343"/>
      <c r="E13" s="344"/>
      <c r="F13" s="341"/>
      <c r="G13" s="231">
        <f t="shared" si="0"/>
        <v>0</v>
      </c>
      <c r="H13" s="345"/>
      <c r="I13" s="259"/>
      <c r="J13" s="43">
        <f t="shared" si="1"/>
        <v>0</v>
      </c>
      <c r="K13" s="21"/>
    </row>
    <row r="14" spans="1:15" ht="17.100000000000001" customHeight="1" x14ac:dyDescent="0.3">
      <c r="A14" s="110"/>
      <c r="B14" s="234" t="s">
        <v>303</v>
      </c>
      <c r="C14" s="346">
        <f>SUM(C9:C13)</f>
        <v>0</v>
      </c>
      <c r="D14" s="346">
        <f t="shared" ref="D14:F14" si="2">SUM(D9:D13)</f>
        <v>0</v>
      </c>
      <c r="E14" s="346">
        <f t="shared" si="2"/>
        <v>0</v>
      </c>
      <c r="F14" s="346">
        <f t="shared" si="2"/>
        <v>0</v>
      </c>
      <c r="G14" s="346">
        <f>SUM(G9:G13)</f>
        <v>0</v>
      </c>
      <c r="H14" s="347"/>
      <c r="I14" s="348"/>
      <c r="J14" s="43"/>
      <c r="K14" s="21"/>
    </row>
    <row r="15" spans="1:15" ht="17.100000000000001" customHeight="1" x14ac:dyDescent="0.3">
      <c r="A15" s="349" t="s">
        <v>292</v>
      </c>
      <c r="B15" s="350"/>
      <c r="C15" s="351"/>
      <c r="D15" s="351"/>
      <c r="E15" s="351"/>
      <c r="F15" s="351"/>
      <c r="G15" s="351"/>
      <c r="H15" s="351"/>
      <c r="I15" s="351"/>
      <c r="J15" s="43"/>
      <c r="K15" s="21"/>
    </row>
    <row r="16" spans="1:15" ht="17.100000000000001" customHeight="1" x14ac:dyDescent="0.3">
      <c r="A16" s="110" t="s">
        <v>88</v>
      </c>
      <c r="B16" s="36" t="s">
        <v>89</v>
      </c>
      <c r="C16" s="339"/>
      <c r="D16" s="339"/>
      <c r="E16" s="339"/>
      <c r="F16" s="341"/>
      <c r="G16" s="231">
        <f>IF(C16+D16-E16-F16&lt;0,0,(C16+D16-E16-F16))</f>
        <v>0</v>
      </c>
      <c r="H16" s="342"/>
      <c r="I16" s="256"/>
      <c r="J16" s="43">
        <f t="shared" si="1"/>
        <v>0</v>
      </c>
      <c r="K16" s="21"/>
    </row>
    <row r="17" spans="1:11" ht="17.100000000000001" customHeight="1" x14ac:dyDescent="0.3">
      <c r="A17" s="110" t="s">
        <v>90</v>
      </c>
      <c r="B17" s="36" t="s">
        <v>91</v>
      </c>
      <c r="C17" s="339"/>
      <c r="D17" s="339"/>
      <c r="E17" s="339"/>
      <c r="F17" s="236"/>
      <c r="G17" s="352">
        <f>(C17+D17)-E17</f>
        <v>0</v>
      </c>
      <c r="H17" s="342"/>
      <c r="I17" s="256"/>
      <c r="J17" s="43">
        <f t="shared" si="1"/>
        <v>0</v>
      </c>
      <c r="K17" s="21"/>
    </row>
    <row r="18" spans="1:11" ht="17.100000000000001" customHeight="1" x14ac:dyDescent="0.3">
      <c r="A18" s="110" t="s">
        <v>92</v>
      </c>
      <c r="B18" s="36" t="s">
        <v>93</v>
      </c>
      <c r="C18" s="339"/>
      <c r="D18" s="339"/>
      <c r="E18" s="339"/>
      <c r="F18" s="236"/>
      <c r="G18" s="352">
        <f t="shared" ref="G18:G25" si="3">(C18+D18)-E18</f>
        <v>0</v>
      </c>
      <c r="H18" s="342"/>
      <c r="I18" s="256"/>
      <c r="J18" s="43">
        <f t="shared" si="1"/>
        <v>0</v>
      </c>
      <c r="K18" s="21"/>
    </row>
    <row r="19" spans="1:11" ht="17.100000000000001" customHeight="1" x14ac:dyDescent="0.3">
      <c r="A19" s="110" t="s">
        <v>94</v>
      </c>
      <c r="B19" s="36" t="s">
        <v>95</v>
      </c>
      <c r="C19" s="339"/>
      <c r="D19" s="339"/>
      <c r="E19" s="339"/>
      <c r="F19" s="236"/>
      <c r="G19" s="352">
        <f t="shared" si="3"/>
        <v>0</v>
      </c>
      <c r="H19" s="342"/>
      <c r="I19" s="256"/>
      <c r="J19" s="43">
        <f t="shared" si="1"/>
        <v>0</v>
      </c>
      <c r="K19" s="21"/>
    </row>
    <row r="20" spans="1:11" ht="17.100000000000001" customHeight="1" x14ac:dyDescent="0.3">
      <c r="A20" s="110" t="s">
        <v>96</v>
      </c>
      <c r="B20" s="36" t="s">
        <v>97</v>
      </c>
      <c r="C20" s="339"/>
      <c r="D20" s="339"/>
      <c r="E20" s="339"/>
      <c r="F20" s="236"/>
      <c r="G20" s="352">
        <f t="shared" si="3"/>
        <v>0</v>
      </c>
      <c r="H20" s="342"/>
      <c r="I20" s="256"/>
      <c r="J20" s="43">
        <f t="shared" si="1"/>
        <v>0</v>
      </c>
      <c r="K20" s="21"/>
    </row>
    <row r="21" spans="1:11" ht="17.100000000000001" customHeight="1" x14ac:dyDescent="0.3">
      <c r="A21" s="110" t="s">
        <v>98</v>
      </c>
      <c r="B21" s="36" t="s">
        <v>99</v>
      </c>
      <c r="C21" s="339"/>
      <c r="D21" s="339"/>
      <c r="E21" s="339"/>
      <c r="F21" s="236"/>
      <c r="G21" s="352">
        <f t="shared" si="3"/>
        <v>0</v>
      </c>
      <c r="H21" s="342"/>
      <c r="I21" s="256"/>
      <c r="J21" s="43">
        <f t="shared" si="1"/>
        <v>0</v>
      </c>
      <c r="K21" s="21"/>
    </row>
    <row r="22" spans="1:11" ht="17.100000000000001" customHeight="1" x14ac:dyDescent="0.3">
      <c r="A22" s="110" t="s">
        <v>100</v>
      </c>
      <c r="B22" s="36" t="s">
        <v>101</v>
      </c>
      <c r="C22" s="339"/>
      <c r="D22" s="339"/>
      <c r="E22" s="339"/>
      <c r="F22" s="236"/>
      <c r="G22" s="352">
        <f t="shared" si="3"/>
        <v>0</v>
      </c>
      <c r="H22" s="342"/>
      <c r="I22" s="256"/>
      <c r="J22" s="43">
        <f t="shared" si="1"/>
        <v>0</v>
      </c>
      <c r="K22" s="21"/>
    </row>
    <row r="23" spans="1:11" ht="17.100000000000001" customHeight="1" x14ac:dyDescent="0.3">
      <c r="A23" s="110" t="s">
        <v>102</v>
      </c>
      <c r="B23" s="36" t="s">
        <v>103</v>
      </c>
      <c r="C23" s="339"/>
      <c r="D23" s="339"/>
      <c r="E23" s="339"/>
      <c r="F23" s="236"/>
      <c r="G23" s="352">
        <f t="shared" si="3"/>
        <v>0</v>
      </c>
      <c r="H23" s="342"/>
      <c r="I23" s="256"/>
      <c r="J23" s="43">
        <f t="shared" si="1"/>
        <v>0</v>
      </c>
      <c r="K23" s="21"/>
    </row>
    <row r="24" spans="1:11" ht="17.100000000000001" customHeight="1" x14ac:dyDescent="0.3">
      <c r="A24" s="110" t="s">
        <v>104</v>
      </c>
      <c r="B24" s="36" t="s">
        <v>105</v>
      </c>
      <c r="C24" s="339"/>
      <c r="D24" s="339"/>
      <c r="E24" s="339"/>
      <c r="F24" s="236"/>
      <c r="G24" s="352">
        <f t="shared" si="3"/>
        <v>0</v>
      </c>
      <c r="H24" s="342"/>
      <c r="I24" s="256"/>
      <c r="J24" s="43">
        <f t="shared" si="1"/>
        <v>0</v>
      </c>
      <c r="K24" s="21"/>
    </row>
    <row r="25" spans="1:11" ht="17.100000000000001" customHeight="1" x14ac:dyDescent="0.3">
      <c r="A25" s="110" t="s">
        <v>106</v>
      </c>
      <c r="B25" s="36" t="s">
        <v>178</v>
      </c>
      <c r="C25" s="339"/>
      <c r="D25" s="339"/>
      <c r="E25" s="339"/>
      <c r="F25" s="236"/>
      <c r="G25" s="352">
        <f t="shared" si="3"/>
        <v>0</v>
      </c>
      <c r="H25" s="342"/>
      <c r="I25" s="256"/>
      <c r="J25" s="43">
        <f t="shared" si="1"/>
        <v>0</v>
      </c>
      <c r="K25" s="21"/>
    </row>
    <row r="26" spans="1:11" ht="17.100000000000001" customHeight="1" x14ac:dyDescent="0.3">
      <c r="A26" s="110" t="s">
        <v>108</v>
      </c>
      <c r="B26" s="36" t="s">
        <v>109</v>
      </c>
      <c r="C26" s="339"/>
      <c r="D26" s="339"/>
      <c r="E26" s="339"/>
      <c r="F26" s="341"/>
      <c r="G26" s="231">
        <f t="shared" ref="G26:G27" si="4">IF(C26+D26-E26-F26&lt;0,0,(C26+D26-E26-F26))</f>
        <v>0</v>
      </c>
      <c r="H26" s="342"/>
      <c r="I26" s="256"/>
      <c r="J26" s="43">
        <f t="shared" si="1"/>
        <v>0</v>
      </c>
      <c r="K26" s="21"/>
    </row>
    <row r="27" spans="1:11" ht="17.100000000000001" customHeight="1" x14ac:dyDescent="0.3">
      <c r="A27" s="110" t="s">
        <v>110</v>
      </c>
      <c r="B27" s="36" t="s">
        <v>111</v>
      </c>
      <c r="C27" s="339"/>
      <c r="D27" s="339"/>
      <c r="E27" s="339"/>
      <c r="F27" s="341"/>
      <c r="G27" s="231">
        <f t="shared" si="4"/>
        <v>0</v>
      </c>
      <c r="H27" s="342"/>
      <c r="I27" s="256"/>
      <c r="J27" s="43">
        <f t="shared" si="1"/>
        <v>0</v>
      </c>
      <c r="K27" s="21"/>
    </row>
    <row r="28" spans="1:11" ht="17.100000000000001" customHeight="1" x14ac:dyDescent="0.3">
      <c r="A28" s="110" t="s">
        <v>112</v>
      </c>
      <c r="B28" s="36" t="s">
        <v>113</v>
      </c>
      <c r="C28" s="339"/>
      <c r="D28" s="339"/>
      <c r="E28" s="339"/>
      <c r="F28" s="236"/>
      <c r="G28" s="352">
        <f t="shared" ref="G28:G33" si="5">(C28+D28)-E28</f>
        <v>0</v>
      </c>
      <c r="H28" s="342"/>
      <c r="I28" s="256"/>
      <c r="J28" s="43">
        <f t="shared" si="1"/>
        <v>0</v>
      </c>
      <c r="K28" s="21"/>
    </row>
    <row r="29" spans="1:11" ht="17.100000000000001" customHeight="1" x14ac:dyDescent="0.3">
      <c r="A29" s="110" t="s">
        <v>114</v>
      </c>
      <c r="B29" s="36" t="s">
        <v>115</v>
      </c>
      <c r="C29" s="339"/>
      <c r="D29" s="339"/>
      <c r="E29" s="339"/>
      <c r="F29" s="236"/>
      <c r="G29" s="352">
        <f t="shared" si="5"/>
        <v>0</v>
      </c>
      <c r="H29" s="342"/>
      <c r="I29" s="256"/>
      <c r="J29" s="43">
        <f t="shared" si="1"/>
        <v>0</v>
      </c>
      <c r="K29" s="21"/>
    </row>
    <row r="30" spans="1:11" ht="17.100000000000001" customHeight="1" x14ac:dyDescent="0.3">
      <c r="A30" s="110" t="s">
        <v>116</v>
      </c>
      <c r="B30" s="36" t="s">
        <v>117</v>
      </c>
      <c r="C30" s="339"/>
      <c r="D30" s="339"/>
      <c r="E30" s="339"/>
      <c r="F30" s="236"/>
      <c r="G30" s="352">
        <f t="shared" si="5"/>
        <v>0</v>
      </c>
      <c r="H30" s="342"/>
      <c r="I30" s="256"/>
      <c r="J30" s="43">
        <f t="shared" si="1"/>
        <v>0</v>
      </c>
      <c r="K30" s="21"/>
    </row>
    <row r="31" spans="1:11" ht="17.100000000000001" customHeight="1" x14ac:dyDescent="0.3">
      <c r="A31" s="110" t="s">
        <v>118</v>
      </c>
      <c r="B31" s="36" t="s">
        <v>119</v>
      </c>
      <c r="C31" s="339"/>
      <c r="D31" s="339"/>
      <c r="E31" s="339"/>
      <c r="F31" s="236"/>
      <c r="G31" s="352">
        <f t="shared" si="5"/>
        <v>0</v>
      </c>
      <c r="H31" s="342"/>
      <c r="I31" s="256"/>
      <c r="J31" s="43">
        <f t="shared" si="1"/>
        <v>0</v>
      </c>
      <c r="K31" s="21"/>
    </row>
    <row r="32" spans="1:11" ht="17.100000000000001" customHeight="1" x14ac:dyDescent="0.3">
      <c r="A32" s="110" t="s">
        <v>120</v>
      </c>
      <c r="B32" s="36" t="s">
        <v>121</v>
      </c>
      <c r="C32" s="339"/>
      <c r="D32" s="339"/>
      <c r="E32" s="339"/>
      <c r="F32" s="236"/>
      <c r="G32" s="352">
        <f t="shared" si="5"/>
        <v>0</v>
      </c>
      <c r="H32" s="342"/>
      <c r="I32" s="256"/>
      <c r="J32" s="43">
        <f t="shared" si="1"/>
        <v>0</v>
      </c>
      <c r="K32" s="21"/>
    </row>
    <row r="33" spans="1:11" ht="17.100000000000001" customHeight="1" thickBot="1" x14ac:dyDescent="0.35">
      <c r="A33" s="110" t="s">
        <v>122</v>
      </c>
      <c r="B33" s="36" t="s">
        <v>123</v>
      </c>
      <c r="C33" s="339"/>
      <c r="D33" s="339"/>
      <c r="E33" s="339"/>
      <c r="F33" s="236"/>
      <c r="G33" s="352">
        <f t="shared" si="5"/>
        <v>0</v>
      </c>
      <c r="H33" s="342"/>
      <c r="I33" s="256"/>
      <c r="J33" s="43">
        <f t="shared" si="1"/>
        <v>0</v>
      </c>
      <c r="K33" s="21"/>
    </row>
    <row r="34" spans="1:11" ht="17.100000000000001" customHeight="1" thickBot="1" x14ac:dyDescent="0.35">
      <c r="A34" s="110"/>
      <c r="B34" s="234" t="s">
        <v>304</v>
      </c>
      <c r="C34" s="353">
        <f>SUM(C16:C33)</f>
        <v>0</v>
      </c>
      <c r="D34" s="353">
        <f t="shared" ref="D34:F34" si="6">SUM(D16:D33)</f>
        <v>0</v>
      </c>
      <c r="E34" s="353">
        <f t="shared" si="6"/>
        <v>0</v>
      </c>
      <c r="F34" s="353">
        <f t="shared" si="6"/>
        <v>0</v>
      </c>
      <c r="G34" s="353">
        <f>SUM(G16:G33)</f>
        <v>0</v>
      </c>
      <c r="H34" s="354"/>
      <c r="I34" s="355"/>
      <c r="J34" s="45"/>
      <c r="K34" s="21"/>
    </row>
    <row r="35" spans="1:11" ht="20.85" customHeight="1" thickTop="1" thickBot="1" x14ac:dyDescent="0.35">
      <c r="A35" s="356"/>
      <c r="B35" s="357" t="s">
        <v>305</v>
      </c>
      <c r="C35" s="358">
        <f>C34+C14</f>
        <v>0</v>
      </c>
      <c r="D35" s="358">
        <f>D34+D14</f>
        <v>0</v>
      </c>
      <c r="E35" s="358">
        <f>E34+E14</f>
        <v>0</v>
      </c>
      <c r="F35" s="358">
        <f>F34+F14</f>
        <v>0</v>
      </c>
      <c r="G35" s="358">
        <f>G34+G14</f>
        <v>0</v>
      </c>
      <c r="H35" s="359"/>
      <c r="I35" s="359"/>
      <c r="J35" s="44">
        <f>SUM(J9:J33)</f>
        <v>0</v>
      </c>
      <c r="K35" s="21"/>
    </row>
    <row r="36" spans="1:11" ht="20.85" customHeight="1" x14ac:dyDescent="0.3">
      <c r="B36" s="36" t="s">
        <v>6</v>
      </c>
      <c r="C36" s="321">
        <f>Certification!C72</f>
        <v>0</v>
      </c>
      <c r="D36" s="143"/>
      <c r="E36" s="216"/>
      <c r="F36" s="216"/>
      <c r="J36" s="36"/>
      <c r="K36" s="21"/>
    </row>
    <row r="37" spans="1:11" x14ac:dyDescent="0.3">
      <c r="B37" s="36" t="s">
        <v>7</v>
      </c>
      <c r="C37" s="324">
        <f>Certification!C73</f>
        <v>0</v>
      </c>
      <c r="D37" s="143"/>
      <c r="E37" s="216"/>
      <c r="F37" s="216"/>
      <c r="J37" s="36"/>
      <c r="K37" s="21"/>
    </row>
    <row r="38" spans="1:11" x14ac:dyDescent="0.3">
      <c r="B38" s="36" t="s">
        <v>66</v>
      </c>
      <c r="C38" s="321" t="str">
        <f>Certification!C74</f>
        <v>Fiscal Year (FY) 2024-25</v>
      </c>
      <c r="D38" s="143"/>
      <c r="E38" s="216"/>
      <c r="F38" s="216"/>
      <c r="J38" s="36"/>
      <c r="K38" s="21"/>
    </row>
    <row r="39" spans="1:11" hidden="1" x14ac:dyDescent="0.3">
      <c r="J39" s="21"/>
      <c r="K39" s="21"/>
    </row>
  </sheetData>
  <sheetProtection algorithmName="SHA-512" hashValue="kF1Cg4qzQe2ghaTcpxkJGb3dUGryQ5tW9pwXdQF/0GoOF2771XIwTzlNqf/71RHG2c76Ty/ZlbCLnd7mQKi5Ow==" saltValue="dpvDVnc5m6l1k+8rjFxY4Q==" spinCount="100000" sheet="1" selectLockedCells="1"/>
  <protectedRanges>
    <protectedRange sqref="H9:J14 H16:J34 J15" name="Range1"/>
  </protectedRanges>
  <customSheetViews>
    <customSheetView guid="{B5C9438F-069E-4498-AEA6-C01E918C6F69}">
      <selection activeCell="C22" sqref="C22"/>
      <pageMargins left="0" right="0" top="0" bottom="0" header="0" footer="0"/>
      <printOptions horizontalCentered="1"/>
      <pageSetup scale="99" orientation="portrait" r:id="rId1"/>
      <headerFooter alignWithMargins="0">
        <oddFooter>&amp;L&amp;8DHCS 2437 (7/11)&amp;CPage 5</oddFooter>
      </headerFooter>
    </customSheetView>
    <customSheetView guid="{28D847F1-2D20-4AB9-A0E0-FA308B0BA2E9}">
      <selection activeCell="C22" sqref="C22"/>
      <pageMargins left="0" right="0" top="0" bottom="0" header="0" footer="0"/>
      <printOptions horizontalCentered="1"/>
      <pageSetup scale="99" orientation="portrait" r:id="rId2"/>
      <headerFooter alignWithMargins="0">
        <oddFooter>&amp;L&amp;8DHCS 2437 (7/11)&amp;CPage 5</oddFooter>
      </headerFooter>
    </customSheetView>
    <customSheetView guid="{CF10811B-6A69-41CB-8E67-7565C095F74D}">
      <selection activeCell="C22" sqref="C22"/>
      <pageMargins left="0" right="0" top="0" bottom="0" header="0" footer="0"/>
      <printOptions horizontalCentered="1"/>
      <pageSetup scale="99" orientation="portrait" r:id="rId3"/>
      <headerFooter alignWithMargins="0">
        <oddFooter>&amp;L&amp;8DHCS 2437 (7/11)&amp;CPage 5</oddFooter>
      </headerFooter>
    </customSheetView>
  </customSheetViews>
  <phoneticPr fontId="0" type="noConversion"/>
  <conditionalFormatting sqref="F9:F13 F16 F26:F27">
    <cfRule type="expression" dxfId="0" priority="46">
      <formula>#REF!="No"</formula>
    </cfRule>
  </conditionalFormatting>
  <dataValidations count="97">
    <dataValidation allowBlank="1" showInputMessage="1" showErrorMessage="1" prompt="Enter contractor costs reported under S A C S code 5800 for Program Specialists" sqref="C33" xr:uid="{0C50A51F-5606-4F37-8390-3BF3037A3AF0}"/>
    <dataValidation allowBlank="1" showInputMessage="1" showErrorMessage="1" prompt="Enter contractor costs reported under S A C S code 5100 for Program Specialists" sqref="D33" xr:uid="{A802B01F-4501-4A47-A08A-98A8AA056EEE}"/>
    <dataValidation allowBlank="1" showInputMessage="1" showErrorMessage="1" prompt="Enter any federal resources or grants your L E A received for any qualified contracted practitioners billing L E A reimbursable services in the L E A B O P for the fiscal year. " sqref="E9:E13 E16:E33" xr:uid="{FEA3B2A5-70BA-489F-B775-B1CA8BAD116D}"/>
    <dataValidation allowBlank="1" showInputMessage="1" showErrorMessage="1" prompt="Enter total hours paid for contracted Program Specialists" sqref="H33" xr:uid="{6939BF01-0E5D-42E5-9E1B-0057510272A6}"/>
    <dataValidation allowBlank="1" showInputMessage="1" showErrorMessage="1" prompt="Enter average contract rate per hour Program Specialists. If &quot;Average Contract Rate Per Hour&quot; is not available in your accounting system, it may be estimated by dividing “Contractor Costs” by “Total Hours Paid” for the practitioner type." sqref="I33" xr:uid="{B8D9FADA-C54D-422F-88D4-1C351F1F1F46}"/>
    <dataValidation allowBlank="1" showInputMessage="1" showErrorMessage="1" prompt="Press TAB to move input areas" sqref="A1" xr:uid="{30337EC0-1179-48AE-AB5D-90A14AEF621A}"/>
    <dataValidation allowBlank="1" showInputMessage="1" showErrorMessage="1" prompt="_x000a_" sqref="E14" xr:uid="{82E58ED6-20CD-4279-91EF-466A55D99CB8}"/>
    <dataValidation allowBlank="1" showInputMessage="1" showErrorMessage="1" prompt="Enter any revenue from other payers that your L E A received from the Children and Youth Behavioral Health Initiative (C Y B H I) fee schedule." sqref="F26:F27 F16:F17 F9:F13" xr:uid="{870F63FC-980D-4213-9558-C072936FAD21}"/>
    <dataValidation allowBlank="1" showErrorMessage="1" prompt="Enter average contract rate per hour. If &quot;Average Contract Rate Per Hour&quot; is not available in your accounting system, it may be estimated by dividing “Contractor Costs” by “Total Hours Paid” for the practitioner type.  " sqref="J9:J34" xr:uid="{3AB2D325-FA57-4FD6-9E5A-6C053653FC03}"/>
    <dataValidation allowBlank="1" showInputMessage="1" showErrorMessage="1" prompt="Enter contractor costs reported under S A C S code 5800 for Psychologists" sqref="C9" xr:uid="{B6DEF8B0-FD87-4D4D-BCA3-32940CA9378B}"/>
    <dataValidation allowBlank="1" showInputMessage="1" showErrorMessage="1" prompt="Enter contractor costs reported under S A C S code 5800 for Social Workers" sqref="C10" xr:uid="{7BA24AA3-4716-49D6-9165-CF75E9EE70C8}"/>
    <dataValidation allowBlank="1" showInputMessage="1" showErrorMessage="1" prompt="Enter contractor costs reported under S A C S code 5800 for Registered Associate Clinical Social Workers" sqref="C11" xr:uid="{911FD4B6-ACAB-4BC3-8513-AC797F6758A6}"/>
    <dataValidation allowBlank="1" showInputMessage="1" showErrorMessage="1" prompt="Enter contractor costs reported under S A C S code 5800 for Counselors/M F Ts" sqref="C12" xr:uid="{D0FFED28-ACC9-4F27-9A3D-47D0FE3A40F6}"/>
    <dataValidation allowBlank="1" showInputMessage="1" showErrorMessage="1" prompt="Enter contractor costs reported under S A C S code 5800 for Associate M F Ts" sqref="C13" xr:uid="{4FFCA764-72C1-4D1B-928A-8056ABD627FF}"/>
    <dataValidation allowBlank="1" showInputMessage="1" showErrorMessage="1" prompt="Enter contractor costs reported under S A C S code 5800 for Nurses" sqref="C16" xr:uid="{F077ADEA-1675-447D-8F8C-B38338D03DBB}"/>
    <dataValidation allowBlank="1" showInputMessage="1" showErrorMessage="1" prompt="Enter contractor costs reported under S A C S code 5800 for Licensed Vocational Nurses" sqref="C17" xr:uid="{45CCA111-D626-4BB0-AB93-CBEEB9FF21EE}"/>
    <dataValidation allowBlank="1" showInputMessage="1" showErrorMessage="1" prompt="Enter contractor costs reported under S A C S code 5800 for Trained Health Care Aides" sqref="C18" xr:uid="{18746A16-7C55-471D-8219-E9129C2189B1}"/>
    <dataValidation allowBlank="1" showInputMessage="1" showErrorMessage="1" prompt="Enter contractor costs reported under S A C S code 5800 for Speech-Language Pathologists" sqref="C19" xr:uid="{451D8A0C-58B7-446C-A458-4960D64F4371}"/>
    <dataValidation allowBlank="1" showInputMessage="1" showErrorMessage="1" prompt="Enter contractor costs reported under S A C S code 5800 for Speech-Language Pathology Assistants" sqref="C20" xr:uid="{5FBA9B3D-C090-4B98-B53A-28C253C5DB94}"/>
    <dataValidation allowBlank="1" showInputMessage="1" showErrorMessage="1" prompt="Enter contractor costs reported under S A C S code 5800 for Audiologists" sqref="C21" xr:uid="{5EC1632F-E250-4829-BDEE-FD15724014DF}"/>
    <dataValidation allowBlank="1" showInputMessage="1" showErrorMessage="1" prompt="Enter contractor costs reported under S A C S code 5800 for Physical Therapists" sqref="C22" xr:uid="{B93A6A9B-D0F1-4485-A6F1-BAC435020F40}"/>
    <dataValidation allowBlank="1" showInputMessage="1" showErrorMessage="1" prompt="Enter contractor costs reported under S A C S code 5800 for Physical Therapy Assistants" sqref="C23" xr:uid="{3493EBB1-5425-49A8-805C-214D3C6928F6}"/>
    <dataValidation allowBlank="1" showInputMessage="1" showErrorMessage="1" prompt="Enter contractor costs reported under S A C S code 5800 for Occupational Therapists" sqref="C24" xr:uid="{207D5A7E-3E5C-4D15-813A-1364A5BE955B}"/>
    <dataValidation allowBlank="1" showInputMessage="1" showErrorMessage="1" prompt="Enter contractor costs reported under S A C S code 5800 for Occupational Therapy Assistants" sqref="C25" xr:uid="{ADE13D71-B963-4B67-8CBF-5C79784D05D2}"/>
    <dataValidation allowBlank="1" showInputMessage="1" showErrorMessage="1" prompt="Enter contractor costs reported under S A C S code 5800 for Physicians" sqref="C26" xr:uid="{22DAE09F-68E1-4175-B111-990BFDF3753E}"/>
    <dataValidation allowBlank="1" showInputMessage="1" showErrorMessage="1" prompt="Enter contractor costs reported under S A C S code 5800 for Physician Assistants" sqref="C27" xr:uid="{29BC891A-3517-47A4-8152-7B9014F64EC0}"/>
    <dataValidation allowBlank="1" showInputMessage="1" showErrorMessage="1" prompt="Enter contractor costs reported under S A C S code 5800 for Audiometrists" sqref="C28" xr:uid="{86FDC6CA-3422-4DB5-BA02-762E83A71EE5}"/>
    <dataValidation allowBlank="1" showInputMessage="1" showErrorMessage="1" prompt="Enter contractor costs reported under S A C S code 5800 for Orientation and Mobility Specialists" sqref="C29" xr:uid="{4480813C-2938-46D7-9BFF-2F5152268645}"/>
    <dataValidation allowBlank="1" showInputMessage="1" showErrorMessage="1" prompt="Enter contractor costs reported under S A C S code 5800 for Optometrists" sqref="C30" xr:uid="{E57E5378-CBEB-444E-A11E-1C26E66D3A7E}"/>
    <dataValidation allowBlank="1" showInputMessage="1" showErrorMessage="1" prompt="Enter contractor costs reported under S A C S code 5800 for Registered Dieticians" sqref="C31" xr:uid="{15D44358-B84D-4B31-9477-EE690B7487A8}"/>
    <dataValidation allowBlank="1" showInputMessage="1" showErrorMessage="1" prompt="Enter contractor costs reported under S A C S code 5800 for Respiratory Therapists" sqref="C32" xr:uid="{16B2584D-B2A0-4C1E-A089-898A9BD22D3E}"/>
    <dataValidation allowBlank="1" showInputMessage="1" showErrorMessage="1" prompt="Enter contractor costs reported under S A C S code 5100 for Psychologists" sqref="D9" xr:uid="{B998F4D9-352F-4E8B-9925-0BAAE411599A}"/>
    <dataValidation allowBlank="1" showInputMessage="1" showErrorMessage="1" prompt="Enter contractor costs reported under S A C S code 5100 for Social Workers" sqref="D10" xr:uid="{91826DEC-1269-4C43-86E6-9CC4B8599687}"/>
    <dataValidation allowBlank="1" showInputMessage="1" showErrorMessage="1" prompt="Enter contractor costs reported under S A C S code 5100 for Registered Associate Clinical Social Workers" sqref="D11" xr:uid="{1240B6FD-2542-46AB-9970-3BA2F4AD9BA4}"/>
    <dataValidation allowBlank="1" showInputMessage="1" showErrorMessage="1" prompt="Enter contractor costs reported under S A C S code 5100 for Counselors/M F Ts" sqref="D12" xr:uid="{1436EFA3-BDF2-402B-B9B4-3BB309A5007F}"/>
    <dataValidation allowBlank="1" showInputMessage="1" showErrorMessage="1" prompt="Enter contractor costs reported under S A C S code 5100 for Associate M F TS" sqref="D13" xr:uid="{6F132C80-59D9-4188-91AD-064A5E54E692}"/>
    <dataValidation allowBlank="1" showInputMessage="1" showErrorMessage="1" prompt="Enter contractor costs reported under S A C S code 5100 for Nurses" sqref="D16" xr:uid="{A970D299-0194-4406-983E-9990E22F4316}"/>
    <dataValidation allowBlank="1" showInputMessage="1" showErrorMessage="1" prompt="Enter contractor costs reported under S A C S code 5100 for Licensed Vocational Nurses" sqref="D17" xr:uid="{9068885D-FBD4-4541-83DC-740529918CF0}"/>
    <dataValidation allowBlank="1" showInputMessage="1" showErrorMessage="1" prompt="Enter contractor costs reported under S A C S code 5100 for Trained Health Care Aides" sqref="D18" xr:uid="{C8A17DBE-5FBD-4EC6-866A-5118350337CA}"/>
    <dataValidation allowBlank="1" showInputMessage="1" showErrorMessage="1" prompt="Enter contractor costs reported under S A C S code 5100 for Speech-Language Pathologists" sqref="D19" xr:uid="{905E8D64-FC71-4EC9-A753-94CEB02BF94A}"/>
    <dataValidation allowBlank="1" showInputMessage="1" showErrorMessage="1" prompt="Enter contractor costs reported under S A C S code 5100 for Speech-Language Pathology Assistants" sqref="D20" xr:uid="{D4CEFF76-C59E-438B-8629-BD51B7911FE0}"/>
    <dataValidation allowBlank="1" showInputMessage="1" showErrorMessage="1" prompt="Enter contractor costs reported under S A C S code 5100 for Audiologists" sqref="D21" xr:uid="{2039EDFC-DE0C-4649-907C-8311F7CE2ADE}"/>
    <dataValidation allowBlank="1" showInputMessage="1" showErrorMessage="1" prompt="Enter contractor costs reported under S A C S code 5100 for Physical Therapists" sqref="D22" xr:uid="{4DCD8A7A-EC19-4298-945C-44B0D24A3BCF}"/>
    <dataValidation allowBlank="1" showInputMessage="1" showErrorMessage="1" prompt="Enter contractor costs reported under S A C S code 5100 for Physical Therapy Assistants" sqref="D23" xr:uid="{C8520FCD-36F6-4315-846C-4D46497F4FDD}"/>
    <dataValidation allowBlank="1" showInputMessage="1" showErrorMessage="1" prompt="Enter contractor costs reported under S A C S code 5100 for Occupational Therapists" sqref="D24" xr:uid="{9B47CE41-183F-46D3-93E7-7C62293B0B1E}"/>
    <dataValidation allowBlank="1" showInputMessage="1" showErrorMessage="1" prompt="Enter contractor costs reported under S A C S code 5100 for Occupational Therapy Assistants" sqref="D25" xr:uid="{6440E1B3-B745-4F3C-A832-C7EB4E644E79}"/>
    <dataValidation allowBlank="1" showInputMessage="1" showErrorMessage="1" prompt="Enter contractor costs reported under S A C S code 5100 for Physicians" sqref="D26" xr:uid="{76C5BCF5-C3AA-446E-AF6B-347BC5179767}"/>
    <dataValidation allowBlank="1" showInputMessage="1" showErrorMessage="1" prompt="Enter contractor costs reported under S A C S code 5100 for Physician Assistants" sqref="D27" xr:uid="{DB32AFCB-88A8-46C5-B3E1-2A5146E84E49}"/>
    <dataValidation allowBlank="1" showInputMessage="1" showErrorMessage="1" prompt="Enter contractor costs reported under S A C S code 5100 for Audiometrists" sqref="D28" xr:uid="{554EE27A-10B6-4621-AA3E-17D8AD3BDFEE}"/>
    <dataValidation allowBlank="1" showInputMessage="1" showErrorMessage="1" prompt="Enter contractor costs reported under S A C S code 5100 for Orientation and Mobility Specialists" sqref="D29" xr:uid="{B5EC3923-F658-42D3-A3CC-AD745FA03A32}"/>
    <dataValidation allowBlank="1" showInputMessage="1" showErrorMessage="1" prompt="Enter contractor costs reported under S A C S code 5100 for Optometrists" sqref="D30" xr:uid="{FE489CAF-DAA8-49F1-BB99-D33E2EBFB05C}"/>
    <dataValidation allowBlank="1" showInputMessage="1" showErrorMessage="1" prompt="Enter contractor costs reported under S A C S code 5100 for Registered Dieticians" sqref="D31" xr:uid="{D205D106-DDE9-4FC2-BA24-E394D2FCB180}"/>
    <dataValidation allowBlank="1" showInputMessage="1" showErrorMessage="1" prompt="Enter contractor costs reported under S A C S code 5100 for Respiratory Therapists" sqref="D32" xr:uid="{731DA39E-C8C5-4BBB-8795-670B1456F8BC}"/>
    <dataValidation allowBlank="1" showInputMessage="1" showErrorMessage="1" prompt="Enter total hours paid for contracted Psychologists" sqref="H9" xr:uid="{514032D0-C47D-439A-856C-B9322DBB59D8}"/>
    <dataValidation allowBlank="1" showInputMessage="1" showErrorMessage="1" prompt="Enter total hours paid for contracted Social Workers" sqref="H10" xr:uid="{8001BD92-6155-443F-AFFC-3F41B48CD7F5}"/>
    <dataValidation allowBlank="1" showInputMessage="1" showErrorMessage="1" prompt="Enter total hours paid for contracted Registered Associate Clinical Social Workers" sqref="H11" xr:uid="{B747B221-BB7D-4FA9-BB23-F1354287557F}"/>
    <dataValidation allowBlank="1" showInputMessage="1" showErrorMessage="1" prompt="Enter total hours paid for contracted Counselors/M F Ts" sqref="H12" xr:uid="{2C0497AA-143F-4699-B3A2-5D83CC2BFCB5}"/>
    <dataValidation allowBlank="1" showInputMessage="1" showErrorMessage="1" prompt="Enter total hours paid for contracted Associate M F Ts" sqref="H13" xr:uid="{850E42FC-F177-4D6B-99D3-66F7D978FEBD}"/>
    <dataValidation allowBlank="1" showInputMessage="1" showErrorMessage="1" prompt="Enter total hours paid for contracted Nurses" sqref="H16" xr:uid="{8AA347E4-9605-4088-8D82-7A107EC7DEF6}"/>
    <dataValidation allowBlank="1" showInputMessage="1" showErrorMessage="1" prompt="Enter total hours paid for contracted Licensed Vocational Nurses" sqref="H17" xr:uid="{BECA7CCC-08DC-4D65-A415-F90416435756}"/>
    <dataValidation allowBlank="1" showInputMessage="1" showErrorMessage="1" prompt="Enter total hours paid for contracted Trained Health Care Aides" sqref="H18" xr:uid="{2D0FC415-79B1-4C9E-82BF-A8F437D4112F}"/>
    <dataValidation allowBlank="1" showInputMessage="1" showErrorMessage="1" prompt="Enter total hours paid for contracted Speech-Language Pathologists" sqref="H19" xr:uid="{30F4641D-6B70-46E0-8070-96F9461279D8}"/>
    <dataValidation allowBlank="1" showInputMessage="1" showErrorMessage="1" prompt="Enter total hours paid for contracted Speech-Language Pathology Assistants" sqref="H20" xr:uid="{1851618E-9BEF-407E-B31A-A44B0FDFF8A0}"/>
    <dataValidation allowBlank="1" showInputMessage="1" showErrorMessage="1" prompt="Enter total hours paid for contracted Audiologists" sqref="H21" xr:uid="{11659473-85DE-4B60-ACE9-7AC418DB46D5}"/>
    <dataValidation allowBlank="1" showInputMessage="1" showErrorMessage="1" prompt="Enter total hours paid for contracted Physical Therapists" sqref="H22" xr:uid="{6FC6E58A-F477-4560-B654-A033F64F6199}"/>
    <dataValidation allowBlank="1" showInputMessage="1" showErrorMessage="1" prompt="Enter total hours paid for contracted Physical Therapy Assistants" sqref="H23" xr:uid="{1AD5A57A-4236-42EF-86A9-48FD54DDFF4B}"/>
    <dataValidation allowBlank="1" showInputMessage="1" showErrorMessage="1" prompt="Enter total hours paid for contracted Occupational Therapists" sqref="H24" xr:uid="{EF6C80A4-A8B5-483E-8EBB-2093426AAD73}"/>
    <dataValidation allowBlank="1" showInputMessage="1" showErrorMessage="1" prompt="Enter total hours paid for contracted Occupational Therapy Assistants" sqref="H25" xr:uid="{C0BC5907-1795-4D31-929D-BBC835634F6D}"/>
    <dataValidation allowBlank="1" showInputMessage="1" showErrorMessage="1" prompt="Enter total hours paid for contracted Physicians" sqref="H26" xr:uid="{3C42C99F-6573-47C2-A269-FC4719D17E6D}"/>
    <dataValidation allowBlank="1" showInputMessage="1" showErrorMessage="1" prompt="Enter total hours paid for contracted Physician Assistants" sqref="H27" xr:uid="{CF5A5087-EE04-4C35-876C-10EB9322AED8}"/>
    <dataValidation allowBlank="1" showInputMessage="1" showErrorMessage="1" prompt="Enter total hours paid for contracted Audiometrists" sqref="H28" xr:uid="{C655DECB-B7EC-40E3-A8C5-6A21D16B79E5}"/>
    <dataValidation allowBlank="1" showInputMessage="1" showErrorMessage="1" prompt="Enter total hours paid for contracted Orientation and Mobility Specialists" sqref="H29" xr:uid="{F3DBFED3-868E-4842-AD01-ADDAB8C674DD}"/>
    <dataValidation allowBlank="1" showInputMessage="1" showErrorMessage="1" prompt="Enter total hours paid for contracted Optometrists" sqref="H30" xr:uid="{B54B13C4-7E88-4DDC-89FB-5D754B5BE923}"/>
    <dataValidation allowBlank="1" showInputMessage="1" showErrorMessage="1" prompt="Enter total hours paid for contracted Registered Dieticians" sqref="H31" xr:uid="{8D9842D0-3F47-4822-8BD4-DE654476C504}"/>
    <dataValidation allowBlank="1" showInputMessage="1" showErrorMessage="1" prompt="Enter total hours paid for contracted Respiratory Therapists" sqref="H32" xr:uid="{D5918A31-5AF8-49A6-B1FD-A2F3573AA665}"/>
    <dataValidation allowBlank="1" showInputMessage="1" showErrorMessage="1" prompt="Enter average contract rate per hour for Psychologists. If &quot;Average Contract Rate Per Hour&quot; is not available in your accounting system, it may be estimated by dividing “Contractor Costs” by “Total Hours Paid” for the practitioner type.  " sqref="I9" xr:uid="{73A41D92-2330-4D98-BE53-32C13BC5DF45}"/>
    <dataValidation allowBlank="1" showInputMessage="1" showErrorMessage="1" prompt="Enter average contract rate per hour for Social Workers. If &quot;Average Contract Rate Per Hour&quot; is not available in your accounting system, it may be estimated by dividing “Contractor Costs” by “Total Hours Paid” for the practitioner type.  " sqref="I10" xr:uid="{AE5F7E69-C2BC-4861-A854-2E0F2E84CFD1}"/>
    <dataValidation allowBlank="1" showInputMessage="1" showErrorMessage="1" prompt="Enter average contract rate per hour for Registered Associate Clinical Social Workers. If &quot;Average Contract Rate Per Hour&quot; is not available in your accounting system, it may be estimated by dividing “Contractor Costs” by “Total Hours Paid.&quot;  " sqref="I11" xr:uid="{47E61305-1D88-4543-8B4B-234883570E8B}"/>
    <dataValidation allowBlank="1" showInputMessage="1" showErrorMessage="1" prompt="Enter average contract rate per hour for Counselors/M F Ts. If &quot;Average Contract Rate Per Hour&quot; is not available in your accounting system, it may be estimated by dividing “Contractor Costs” by “Total Hours Paid” for the practitioner type.  " sqref="I12" xr:uid="{D0E97355-EA51-4901-B9EB-55A828220601}"/>
    <dataValidation allowBlank="1" showInputMessage="1" showErrorMessage="1" prompt="Enter average contract rate per hour for Associate M F Ts. If &quot;Average Contract Rate Per Hour&quot; is not available in your accounting system, it may be estimated by dividing “Contractor Costs” by “Total Hours Paid” for the practitioner type.  " sqref="I13" xr:uid="{625110B3-53AD-4A8E-8747-05CF7BD2EB2B}"/>
    <dataValidation allowBlank="1" showInputMessage="1" showErrorMessage="1" prompt="Enter average contract rate per hour for Nurses. If &quot;Average Contract Rate Per Hour&quot; is not available in your accounting system, it may be estimated by dividing “Contractor Costs” by “Total Hours Paid” for the practitioner type.  " sqref="I16" xr:uid="{375BA325-A749-401F-9605-9754CD903786}"/>
    <dataValidation allowBlank="1" showInputMessage="1" showErrorMessage="1" prompt="Enter average contract rate per hour for Licensed Vocational Nurses. If &quot;Average Contract Rate Per Hour&quot; is not available in your accounting system, it may be estimated by dividing “Contractor Costs” by “Total Hours Paid” for the practitioner type." sqref="I17" xr:uid="{14F8B64A-1CFC-471D-B7DC-705804027615}"/>
    <dataValidation allowBlank="1" showInputMessage="1" showErrorMessage="1" prompt="Enter average contract rate per hour for Trained Health Care Aides. If &quot;Average Contract Rate Per Hour&quot; is not available in your accounting system, it may be estimated by dividing “Contractor Costs” by “Total Hours Paid” for the practitioner type.  " sqref="I18" xr:uid="{BBC271DD-2332-4FCC-83FA-986C0C91BD4F}"/>
    <dataValidation allowBlank="1" showInputMessage="1" showErrorMessage="1" prompt="Enter average contract rate per hour for Speech-Language Pathologists. If &quot;Average Contract Rate Per Hour&quot; is not available in your accounting system, it may be estimated by dividing “Contractor Costs” by “Total Hours Paid” for the practitioner type." sqref="I19" xr:uid="{0B1C81E9-DF16-45A9-A402-DBF20AA6572D}"/>
    <dataValidation allowBlank="1" showInputMessage="1" showErrorMessage="1" prompt="Enter average contract rate per hour for Speech-Language Pathology Assistants. If &quot;Average Contract Rate Per Hour&quot; is not available in your accounting system, it may be estimated by dividing “Contractor Costs” by “Total Hours Paid.”" sqref="I20" xr:uid="{2771AF14-F69C-455A-9B3C-8B4D3CCCFBDB}"/>
    <dataValidation allowBlank="1" showInputMessage="1" showErrorMessage="1" prompt="Enter average contract rate per hour for Audiologists. If &quot;Average Contract Rate Per Hour&quot; is not available in your accounting system, it may be estimated by dividing “Contractor Costs” by “Total Hours Paid” for the practitioner type." sqref="I21" xr:uid="{E75E02F7-A3E3-444E-BD42-6EF4833D8E7D}"/>
    <dataValidation allowBlank="1" showInputMessage="1" showErrorMessage="1" prompt="Enter average contract rate per hour for Physical Therapists. If &quot;Average Contract Rate Per Hour&quot; is not available in your accounting system, it may be estimated by dividing “Contractor Costs” by “Total Hours Paid” for the practitioner type." sqref="I22" xr:uid="{2D3D8925-A128-48E0-B98C-44DC3C02B3EA}"/>
    <dataValidation allowBlank="1" showInputMessage="1" showErrorMessage="1" prompt="Enter average contract rate per hour for Physical Therapy Assistants. If &quot;Average Contract Rate Per Hour&quot; is not available in your accounting system, it may be estimated by dividing “Contractor Costs” by “Total Hours Paid” for the practitioner type." sqref="I23" xr:uid="{DB50F16D-42F1-4663-AA4B-64921046F2AB}"/>
    <dataValidation allowBlank="1" showInputMessage="1" showErrorMessage="1" prompt="Enter average contract rate per hour for Occupational Therapists. If &quot;Average Contract Rate Per Hour&quot; is not available in your accounting system, it may be estimated by dividing “Contractor Costs” by “Total Hours Paid” for the practitioner type." sqref="I24" xr:uid="{146A7040-9002-4357-BB76-5BFFFAB141A0}"/>
    <dataValidation allowBlank="1" showInputMessage="1" showErrorMessage="1" prompt="Enter average contract rate per hour for Occupational Therapy Assistants. If &quot;Average Contract Rate Per Hour&quot; is not available in your accounting system, it may be estimated by dividing “Contractor Costs” by “Total Hours Paid” for the practitioner type." sqref="I25" xr:uid="{5C18EC4D-4F5D-40CC-B768-3F96D5BBCF46}"/>
    <dataValidation allowBlank="1" showInputMessage="1" showErrorMessage="1" prompt="Enter average contract rate per hour for Physicians. If &quot;Average Contract Rate Per Hour&quot; is not available in your accounting system, it may be estimated by dividing “Contractor Costs” by “Total Hours Paid” for the practitioner type." sqref="I26" xr:uid="{5DB6C84A-5F7B-458D-B61D-C796A8BE6FA4}"/>
    <dataValidation allowBlank="1" showInputMessage="1" showErrorMessage="1" prompt="Enter average contract rate per hour for Physician Assistants. If &quot;Average Contract Rate Per Hour&quot; is not available in your accounting system, it may be estimated by dividing “Contractor Costs” by “Total Hours Paid” for the practitioner type." sqref="I27" xr:uid="{F5B0D1F4-3BAA-4106-A18F-C50C3FDD727C}"/>
    <dataValidation allowBlank="1" showInputMessage="1" showErrorMessage="1" prompt="Enter average contract rate per hour for Audiometrists. If &quot;Average Contract Rate Per Hour&quot; is not available in your accounting system, it may be estimated by dividing “Contractor Costs” by “Total Hours Paid” for the practitioner type." sqref="I28" xr:uid="{EC6D6F81-18E4-4BE2-95FC-8F367B7DABA4}"/>
    <dataValidation allowBlank="1" showInputMessage="1" showErrorMessage="1" prompt="Enter average contract rate per hour for Orientation and Mobility Specialists. If &quot;Average Contract Rate Per Hour&quot; is not available in your accounting system, it may be estimated by dividing “Contractor Costs” by “Total Hours Paid” for practitioner type." sqref="I29" xr:uid="{D1577899-A8E6-4547-9687-0305B7686C53}"/>
    <dataValidation allowBlank="1" showInputMessage="1" showErrorMessage="1" prompt="Enter average contract rate per hour for Optometrists. If &quot;Average Contract Rate Per Hour&quot; is not available in your accounting system, it may be estimated by dividing “Contractor Costs” by “Total Hours Paid” for the practitioner type." sqref="I30" xr:uid="{C5E73C06-212B-467E-98DE-3B77C15177D8}"/>
    <dataValidation allowBlank="1" showInputMessage="1" showErrorMessage="1" prompt="Enter average contract rate per hour for Registered Dieticians. If &quot;Average Contract Rate Per Hour&quot; is not available in your accounting system, it may be estimated by dividing “Contractor Costs” by “Total Hours Paid” for the practitioner type." sqref="I31" xr:uid="{216D261D-58CB-4E02-BB30-A78C8314544B}"/>
    <dataValidation allowBlank="1" showInputMessage="1" showErrorMessage="1" prompt="Enter average contract rate per hour for Respiratory Therapists. If &quot;Average Contract Rate Per Hour&quot; is not available in your accounting system, it may be estimated by dividing “Contractor Costs” by “Total Hours Paid” for the practitioner type." sqref="I32" xr:uid="{CAFBC9F6-D580-493D-9CAF-AD2A61086583}"/>
  </dataValidations>
  <printOptions horizontalCentered="1"/>
  <pageMargins left="0.15" right="0.15" top="0.27" bottom="0.64" header="0.27" footer="0.25"/>
  <pageSetup scale="77" orientation="landscape" r:id="rId4"/>
  <headerFooter>
    <oddFooter>&amp;L&amp;"Arial,Regular"&amp;12DHCS 6299 (11/2021)&amp;R&amp;"Arial,Regular"&amp;12Page &amp;P</oddFooter>
  </headerFooter>
  <ignoredErrors>
    <ignoredError sqref="A16:A33 A9:A1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28</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Local Governmental Financing</TermName>
          <TermId xmlns="http://schemas.microsoft.com/office/infopath/2007/PartnerControls">80c71d1a-be15-484a-88bb-f1f056d69f94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DHCSDOC-2129867196-7108</_dlc_DocId>
    <_dlc_DocIdUrl xmlns="69bc34b3-1921-46c7-8c7a-d18363374b4b">
      <Url>https://dhcscagovauthoring/provgovpart/_layouts/15/DocIdRedir.aspx?ID=DHCSDOC-2129867196-7108</Url>
      <Description>DHCSDOC-2129867196-7108</Description>
    </_dlc_DocIdUrl>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AC7986C-7C28-4B40-9389-55F603C5FAF7}">
  <ds:schemaRefs>
    <ds:schemaRef ds:uri="http://schemas.microsoft.com/office/2006/documentManagement/types"/>
    <ds:schemaRef ds:uri="http://schemas.microsoft.com/office/2006/metadata/properties"/>
    <ds:schemaRef ds:uri="http://www.w3.org/XML/1998/namespace"/>
    <ds:schemaRef ds:uri="http://purl.org/dc/terms/"/>
    <ds:schemaRef ds:uri="http://schemas.microsoft.com/office/infopath/2007/PartnerControls"/>
    <ds:schemaRef ds:uri="http://purl.org/dc/elements/1.1/"/>
    <ds:schemaRef ds:uri="http://schemas.openxmlformats.org/package/2006/metadata/core-properties"/>
    <ds:schemaRef ds:uri="d91b64b8-619b-40c9-bef2-1eeadb5c62db"/>
    <ds:schemaRef ds:uri="0bf812f7-a18d-4454-9f36-8ab018b3cc14"/>
    <ds:schemaRef ds:uri="http://purl.org/dc/dcmitype/"/>
  </ds:schemaRefs>
</ds:datastoreItem>
</file>

<file path=customXml/itemProps2.xml><?xml version="1.0" encoding="utf-8"?>
<ds:datastoreItem xmlns:ds="http://schemas.openxmlformats.org/officeDocument/2006/customXml" ds:itemID="{BE0C7C48-2D2A-4B85-B496-05895648C0AD}">
  <ds:schemaRefs>
    <ds:schemaRef ds:uri="http://schemas.microsoft.com/office/2006/metadata/longProperties"/>
  </ds:schemaRefs>
</ds:datastoreItem>
</file>

<file path=customXml/itemProps3.xml><?xml version="1.0" encoding="utf-8"?>
<ds:datastoreItem xmlns:ds="http://schemas.openxmlformats.org/officeDocument/2006/customXml" ds:itemID="{CFECD374-4444-465F-87CA-F3BC63C2291E}">
  <ds:schemaRefs>
    <ds:schemaRef ds:uri="http://schemas.microsoft.com/sharepoint/v3/contenttype/forms"/>
  </ds:schemaRefs>
</ds:datastoreItem>
</file>

<file path=customXml/itemProps4.xml><?xml version="1.0" encoding="utf-8"?>
<ds:datastoreItem xmlns:ds="http://schemas.openxmlformats.org/officeDocument/2006/customXml" ds:itemID="{7BB48B8D-9CB3-42CE-AA9D-EDDD2F427074}"/>
</file>

<file path=customXml/itemProps5.xml><?xml version="1.0" encoding="utf-8"?>
<ds:datastoreItem xmlns:ds="http://schemas.openxmlformats.org/officeDocument/2006/customXml" ds:itemID="{C3B708BD-6EF3-470A-B43C-3954D6D4B448}"/>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39</vt:i4>
      </vt:variant>
    </vt:vector>
  </HeadingPairs>
  <TitlesOfParts>
    <vt:vector size="56" baseType="lpstr">
      <vt:lpstr>Certification</vt:lpstr>
      <vt:lpstr>Allocation Statistics</vt:lpstr>
      <vt:lpstr>WS A Summary</vt:lpstr>
      <vt:lpstr>WS B Qrtly S&amp;B Data</vt:lpstr>
      <vt:lpstr>WB B.1 CYBHI Fee Schedule</vt:lpstr>
      <vt:lpstr>WS B.2 Funding</vt:lpstr>
      <vt:lpstr>WS C Other Costs</vt:lpstr>
      <vt:lpstr>C.1 Equip Depreciation</vt:lpstr>
      <vt:lpstr>WS D Contractor Costs</vt:lpstr>
      <vt:lpstr>E.1 Trans Payroll Information</vt:lpstr>
      <vt:lpstr>E.2 Other Trans Costs</vt:lpstr>
      <vt:lpstr>E.3 Trans Equip Depreciation</vt:lpstr>
      <vt:lpstr>WS E Transportation</vt:lpstr>
      <vt:lpstr>WS F.1 Q1 TSP List</vt:lpstr>
      <vt:lpstr>WS F.2 Q2 TSP List</vt:lpstr>
      <vt:lpstr>WS F.3 Q3 TSP List</vt:lpstr>
      <vt:lpstr>WS F.4 Q4 TSP List</vt:lpstr>
      <vt:lpstr>'Allocation Statistics'!Print_Area</vt:lpstr>
      <vt:lpstr>'C.1 Equip Depreciation'!Print_Area</vt:lpstr>
      <vt:lpstr>Certification!Print_Area</vt:lpstr>
      <vt:lpstr>'E.1 Trans Payroll Information'!Print_Area</vt:lpstr>
      <vt:lpstr>'E.2 Other Trans Costs'!Print_Area</vt:lpstr>
      <vt:lpstr>'E.3 Trans Equip Depreciation'!Print_Area</vt:lpstr>
      <vt:lpstr>'WB B.1 CYBHI Fee Schedule'!Print_Area</vt:lpstr>
      <vt:lpstr>'WS A Summary'!Print_Area</vt:lpstr>
      <vt:lpstr>'WS B Qrtly S&amp;B Data'!Print_Area</vt:lpstr>
      <vt:lpstr>'WS B.2 Funding'!Print_Area</vt:lpstr>
      <vt:lpstr>'WS C Other Costs'!Print_Area</vt:lpstr>
      <vt:lpstr>'WS D Contractor Costs'!Print_Area</vt:lpstr>
      <vt:lpstr>'WS E Transportation'!Print_Area</vt:lpstr>
      <vt:lpstr>Certification!Print_Titles</vt:lpstr>
      <vt:lpstr>'WS A Summary'!Print_Titles</vt:lpstr>
      <vt:lpstr>'WS B Qrtly S&amp;B Data'!Print_Titles</vt:lpstr>
      <vt:lpstr>'WS F.1 Q1 TSP List'!Print_Titles</vt:lpstr>
      <vt:lpstr>'WS F.2 Q2 TSP List'!Print_Titles</vt:lpstr>
      <vt:lpstr>'WS F.3 Q3 TSP List'!Print_Titles</vt:lpstr>
      <vt:lpstr>'WS F.4 Q4 TSP List'!Print_Titles</vt:lpstr>
      <vt:lpstr>TitleRegion1.a1.d27.1</vt:lpstr>
      <vt:lpstr>'E.2 Other Trans Costs'!TitleRegion1.a5.d13.10</vt:lpstr>
      <vt:lpstr>TitleRegion1.a5.f10.9</vt:lpstr>
      <vt:lpstr>TitleRegion1.a5.g30.5</vt:lpstr>
      <vt:lpstr>TitleRegion1.a5.g7.12</vt:lpstr>
      <vt:lpstr>TitleRegion1.a5.h29.8</vt:lpstr>
      <vt:lpstr>TitleRegion1.a5.h30.4</vt:lpstr>
      <vt:lpstr>TitleRegion1.a5.j29.6</vt:lpstr>
      <vt:lpstr>TitleRegion1.a5.k30.11</vt:lpstr>
      <vt:lpstr>TitleRegion1.a5.l37.7</vt:lpstr>
      <vt:lpstr>TitleRegion1.a6.a8.2</vt:lpstr>
      <vt:lpstr>Certification!TitleRegion1.b56.e71.1</vt:lpstr>
      <vt:lpstr>TitleRegion2.a31.h56.4</vt:lpstr>
      <vt:lpstr>TitleRegion2.a9.c15.2</vt:lpstr>
      <vt:lpstr>TitleRegion3.A16.b18.2</vt:lpstr>
      <vt:lpstr>TitleRegion3.a37.h82.4</vt:lpstr>
      <vt:lpstr>TitleRegion4.a22.b24.2</vt:lpstr>
      <vt:lpstr>TitleRegion4.a83.h108.4</vt:lpstr>
      <vt:lpstr>TitleRegion5.a109.h134.4</vt:lpstr>
    </vt:vector>
  </TitlesOfParts>
  <Manager/>
  <Company>Navigant Consulting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2023-24 CRCS Form 6299</dc:title>
  <dc:subject/>
  <dc:creator>NCI</dc:creator>
  <cp:keywords>CRCS DHCS 2437</cp:keywords>
  <dc:description/>
  <cp:lastModifiedBy>Vang, Mindy@DHCS</cp:lastModifiedBy>
  <cp:revision/>
  <cp:lastPrinted>2025-12-22T22:21:37Z</cp:lastPrinted>
  <dcterms:created xsi:type="dcterms:W3CDTF">2006-12-08T19:43:58Z</dcterms:created>
  <dcterms:modified xsi:type="dcterms:W3CDTF">2026-02-12T22:09:01Z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DHCS Document</vt:lpwstr>
  </property>
  <property fmtid="{D5CDD505-2E9C-101B-9397-08002B2CF9AE}" pid="3" name="display_urn:schemas-microsoft-com:office:office#Editor">
    <vt:lpwstr>System Account</vt:lpwstr>
  </property>
  <property fmtid="{D5CDD505-2E9C-101B-9397-08002B2CF9AE}" pid="4" name="xd_Signature">
    <vt:lpwstr/>
  </property>
  <property fmtid="{D5CDD505-2E9C-101B-9397-08002B2CF9AE}" pid="5" name="TemplateUrl">
    <vt:lpwstr/>
  </property>
  <property fmtid="{D5CDD505-2E9C-101B-9397-08002B2CF9AE}" pid="6" name="xd_ProgID">
    <vt:lpwstr/>
  </property>
  <property fmtid="{D5CDD505-2E9C-101B-9397-08002B2CF9AE}" pid="7" name="PublishingStartDate">
    <vt:lpwstr/>
  </property>
  <property fmtid="{D5CDD505-2E9C-101B-9397-08002B2CF9AE}" pid="8" name="PublishingExpirationDate">
    <vt:lpwstr/>
  </property>
  <property fmtid="{D5CDD505-2E9C-101B-9397-08002B2CF9AE}" pid="9" name="display_urn:schemas-microsoft-com:office:office#Author">
    <vt:lpwstr>System Account</vt:lpwstr>
  </property>
  <property fmtid="{D5CDD505-2E9C-101B-9397-08002B2CF9AE}" pid="10" name="display_urn">
    <vt:lpwstr>System Account</vt:lpwstr>
  </property>
  <property fmtid="{D5CDD505-2E9C-101B-9397-08002B2CF9AE}" pid="11" name="Order">
    <vt:lpwstr>660100.000000000</vt:lpwstr>
  </property>
  <property fmtid="{D5CDD505-2E9C-101B-9397-08002B2CF9AE}" pid="12" name="ContentTypeId">
    <vt:lpwstr>0x010100EEE380F46F125946A8B4C4C90D9FFCDC002BD714A348B448409FBFD44A860871DB</vt:lpwstr>
  </property>
  <property fmtid="{D5CDD505-2E9C-101B-9397-08002B2CF9AE}" pid="13" name="_dlc_DocIdItemGuid">
    <vt:lpwstr>4b7386e2-c553-4e70-a5c8-1bfdf1ce73d0</vt:lpwstr>
  </property>
  <property fmtid="{D5CDD505-2E9C-101B-9397-08002B2CF9AE}" pid="14" name="Division">
    <vt:lpwstr>28;#Local Governmental Financing|80c71d1a-be15-484a-88bb-f1f056d69f94</vt:lpwstr>
  </property>
  <property fmtid="{D5CDD505-2E9C-101B-9397-08002B2CF9AE}" pid="15" name="MediaServiceImageTags">
    <vt:lpwstr/>
  </property>
</Properties>
</file>