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defaultThemeVersion="124226"/>
  <mc:AlternateContent xmlns:mc="http://schemas.openxmlformats.org/markup-compatibility/2006">
    <mc:Choice Requires="x15">
      <x15ac:absPath xmlns:x15ac="http://schemas.microsoft.com/office/spreadsheetml/2010/11/ac" url="N:\LEA Implementation\SPA 15-021\CRCS Forms for SPA 15-021\FY 19-20\Final Posted to Website\"/>
    </mc:Choice>
  </mc:AlternateContent>
  <xr:revisionPtr revIDLastSave="0" documentId="13_ncr:1_{6FD9609A-34E4-472E-ACF0-6CE624A9C3B5}" xr6:coauthVersionLast="47" xr6:coauthVersionMax="47" xr10:uidLastSave="{00000000-0000-0000-0000-000000000000}"/>
  <bookViews>
    <workbookView xWindow="-110" yWindow="-110" windowWidth="19420" windowHeight="10420" tabRatio="823" xr2:uid="{00000000-000D-0000-FFFF-FFFF00000000}"/>
  </bookViews>
  <sheets>
    <sheet name="Certification" sheetId="1" r:id="rId1"/>
    <sheet name="Allocation Statistics" sheetId="10" r:id="rId2"/>
    <sheet name="WS A Summary" sheetId="2" r:id="rId3"/>
    <sheet name="WS B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14" r:id="rId10"/>
    <sheet name="E.3 Trans Equip Depreciation" sheetId="20" r:id="rId11"/>
    <sheet name="WS E Transportation" sheetId="17" r:id="rId12"/>
    <sheet name="WS F Interim Reimb." sheetId="11" r:id="rId13"/>
  </sheets>
  <definedNames>
    <definedName name="_xlnm.Print_Area" localSheetId="1">'Allocation Statistics'!$A$1:$C$31</definedName>
    <definedName name="_xlnm.Print_Area" localSheetId="6">'C.1 Equip Depreciation'!$A$1:$L$40</definedName>
    <definedName name="_xlnm.Print_Area" localSheetId="0">Certification!$A$1:$G$75</definedName>
    <definedName name="_xlnm.Print_Area" localSheetId="8">'E.1 Trans Payroll Information'!$A$1:$F$13</definedName>
    <definedName name="_xlnm.Print_Area" localSheetId="9">'E.2 Other Trans Costs'!$A$1:$D$18</definedName>
    <definedName name="_xlnm.Print_Area" localSheetId="10">'E.3 Trans Equip Depreciation'!$A$1:$K$34</definedName>
    <definedName name="_xlnm.Print_Area" localSheetId="2">'WS A Summary'!$A$1:$E$69</definedName>
    <definedName name="_xlnm.Print_Area" localSheetId="3">'WS B S&amp;B Data'!$A$1:$H$33</definedName>
    <definedName name="_xlnm.Print_Area" localSheetId="4">'WS B.1 Funding'!$A$1:$G$35</definedName>
    <definedName name="_xlnm.Print_Area" localSheetId="5">'WS C Other Costs'!$A$1:$J$35</definedName>
    <definedName name="_xlnm.Print_Area" localSheetId="7">'WS D Contractor Costs'!$A$1:$H$34</definedName>
    <definedName name="_xlnm.Print_Area" localSheetId="11">'WS E Transportation'!$A$1:$I$10</definedName>
    <definedName name="_xlnm.Print_Area" localSheetId="12">'WS F Interim Reimb.'!$A$1:$E$36</definedName>
    <definedName name="_xlnm.Print_Titles" localSheetId="0">Certification!$1:$5</definedName>
    <definedName name="_xlnm.Print_Titles" localSheetId="2">'WS A Summary'!$1:$4</definedName>
    <definedName name="_xlnm.Print_Titles" localSheetId="3">'WS B S&amp;B Data'!$1:$4</definedName>
    <definedName name="_xlnm.Print_Titles" localSheetId="12">'WS F Interim Reimb.'!$1:$4</definedName>
    <definedName name="TitleRegion1.a5.d13.10">'E.2 Other Trans Costs'!$B$7</definedName>
    <definedName name="TitleRegion1.a5.f10.9">'E.1 Trans Payroll Information'!$B$4</definedName>
    <definedName name="TitleRegion1.a5.h30.4">'WS B S&amp;B Data'!$C$7</definedName>
    <definedName name="TitleRegion1.a5.I7.12">'WS E Transportation'!$E$11</definedName>
    <definedName name="TitleRegion1.a5.k30.11">'E.3 Trans Equip Depreciation'!$E$7</definedName>
    <definedName name="TitleRegion1.a5.l37.7">'C.1 Equip Depreciation'!$A$7</definedName>
    <definedName name="TitleRegion1.a6.a8.2">'Allocation Statistics'!$A$6</definedName>
    <definedName name="TitleRegion1.a7.e34.13">'WS F Interim Reimb.'!$D$9</definedName>
    <definedName name="TitleRegion1.b5.e70.3">'WS A Summary'!$A$5</definedName>
    <definedName name="TitleRegion1.b5.g30.5">'WS B.1 Funding'!$A$1</definedName>
    <definedName name="TitleRegion1.b5.h30.8">'WS D Contractor Costs'!$D$15</definedName>
    <definedName name="TitleRegion1.b5.j30.6">'WS C Other Costs'!$I$14</definedName>
    <definedName name="TitleRegion1.b56.e71.1">Certification!$B$57</definedName>
    <definedName name="TitleRegion2.a9.c18.2">'Allocation Statistics'!$A$11</definedName>
    <definedName name="TitleRegion3.a19.b24.2">'Allocation Statistics'!$A$19</definedName>
    <definedName name="TitleRegion4.a25.b28.2">'Allocation Statistics'!$A$25</definedName>
    <definedName name="Z_28D847F1_2D20_4AB9_A0E0_FA308B0BA2E9_.wvu.Cols" localSheetId="2" hidden="1">'WS A Summary'!$K:$K</definedName>
    <definedName name="Z_28D847F1_2D20_4AB9_A0E0_FA308B0BA2E9_.wvu.PrintArea" localSheetId="0" hidden="1">Certification!$A$1:$G$51</definedName>
    <definedName name="Z_28D847F1_2D20_4AB9_A0E0_FA308B0BA2E9_.wvu.PrintArea" localSheetId="2" hidden="1">'WS A Summary'!$A$1:$F$71</definedName>
    <definedName name="Z_28D847F1_2D20_4AB9_A0E0_FA308B0BA2E9_.wvu.PrintArea" localSheetId="12" hidden="1">'WS F Interim Reimb.'!$A$1:$E$40</definedName>
    <definedName name="Z_28D847F1_2D20_4AB9_A0E0_FA308B0BA2E9_.wvu.PrintTitles" localSheetId="12" hidden="1">'WS F Interim Reimb.'!$1:$4</definedName>
    <definedName name="Z_B5C9438F_069E_4498_AEA6_C01E918C6F69_.wvu.Cols" localSheetId="2" hidden="1">'WS A Summary'!$K:$K</definedName>
    <definedName name="Z_B5C9438F_069E_4498_AEA6_C01E918C6F69_.wvu.PrintArea" localSheetId="0" hidden="1">Certification!$A$1:$G$51</definedName>
    <definedName name="Z_B5C9438F_069E_4498_AEA6_C01E918C6F69_.wvu.PrintArea" localSheetId="2" hidden="1">'WS A Summary'!$A$1:$F$71</definedName>
    <definedName name="Z_B5C9438F_069E_4498_AEA6_C01E918C6F69_.wvu.PrintArea" localSheetId="12" hidden="1">'WS F Interim Reimb.'!$A$1:$E$40</definedName>
    <definedName name="Z_B5C9438F_069E_4498_AEA6_C01E918C6F69_.wvu.PrintTitles" localSheetId="12" hidden="1">'WS F Interim Reimb.'!$1:$4</definedName>
    <definedName name="Z_CF10811B_6A69_41CB_8E67_7565C095F74D_.wvu.Cols" localSheetId="2" hidden="1">'WS A Summary'!$K:$K</definedName>
    <definedName name="Z_CF10811B_6A69_41CB_8E67_7565C095F74D_.wvu.PrintArea" localSheetId="0" hidden="1">Certification!$A$1:$G$51</definedName>
    <definedName name="Z_CF10811B_6A69_41CB_8E67_7565C095F74D_.wvu.PrintArea" localSheetId="2" hidden="1">'WS A Summary'!$A$1:$F$71</definedName>
    <definedName name="Z_CF10811B_6A69_41CB_8E67_7565C095F74D_.wvu.PrintArea" localSheetId="12" hidden="1">'WS F Interim Reimb.'!$A$1:$E$40</definedName>
    <definedName name="Z_CF10811B_6A69_41CB_8E67_7565C095F74D_.wvu.PrintTitles" localSheetId="12" hidden="1">'WS F Interim Reimb.'!$1:$4</definedName>
  </definedNames>
  <calcPr calcId="191029"/>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4" l="1"/>
  <c r="B15" i="14"/>
  <c r="D14" i="14"/>
  <c r="D13" i="14"/>
  <c r="C64" i="2" l="1"/>
  <c r="E33" i="11" l="1"/>
  <c r="H7" i="15" l="1"/>
  <c r="E7" i="16"/>
  <c r="C74" i="1"/>
  <c r="C36" i="11"/>
  <c r="B10" i="17"/>
  <c r="C34" i="20"/>
  <c r="B18" i="14"/>
  <c r="B13" i="13"/>
  <c r="C34" i="5"/>
  <c r="C40" i="15"/>
  <c r="D35" i="4"/>
  <c r="D33" i="4"/>
  <c r="C35" i="19"/>
  <c r="B33" i="16"/>
  <c r="C69" i="2"/>
  <c r="B31" i="10"/>
  <c r="C35" i="11" l="1"/>
  <c r="C34" i="11"/>
  <c r="C68" i="2"/>
  <c r="C67" i="2"/>
  <c r="C34" i="19"/>
  <c r="C33" i="19"/>
  <c r="D34" i="4"/>
  <c r="C39" i="15"/>
  <c r="C38" i="15"/>
  <c r="C33" i="5"/>
  <c r="C32" i="5"/>
  <c r="E51" i="2" l="1"/>
  <c r="C51" i="2"/>
  <c r="F11" i="19" l="1"/>
  <c r="F10" i="19"/>
  <c r="F9" i="19"/>
  <c r="E50" i="2" l="1"/>
  <c r="E49" i="2"/>
  <c r="E48" i="2"/>
  <c r="E47" i="2"/>
  <c r="E46" i="2"/>
  <c r="E45" i="2"/>
  <c r="C50" i="2"/>
  <c r="C49" i="2"/>
  <c r="C48" i="2"/>
  <c r="C47" i="2"/>
  <c r="C46" i="2"/>
  <c r="C73" i="1" l="1"/>
  <c r="C72" i="1"/>
  <c r="B32" i="16"/>
  <c r="B31" i="16"/>
  <c r="B9" i="17"/>
  <c r="B8" i="17"/>
  <c r="C33" i="20"/>
  <c r="C32" i="20"/>
  <c r="B17" i="14"/>
  <c r="B16" i="14"/>
  <c r="B12" i="13"/>
  <c r="B11" i="13"/>
  <c r="F11" i="5"/>
  <c r="F9" i="5"/>
  <c r="H11" i="4"/>
  <c r="E11" i="19" s="1"/>
  <c r="H9" i="4"/>
  <c r="E9" i="19" s="1"/>
  <c r="D11" i="19"/>
  <c r="C11" i="19"/>
  <c r="E11" i="16"/>
  <c r="H11" i="16" s="1"/>
  <c r="D9" i="19"/>
  <c r="C9" i="19"/>
  <c r="E9" i="16" l="1"/>
  <c r="H9" i="16" s="1"/>
  <c r="G9" i="19"/>
  <c r="C9" i="2" s="1"/>
  <c r="G11" i="19"/>
  <c r="C11" i="2" s="1"/>
  <c r="G7" i="20"/>
  <c r="G23" i="20" l="1"/>
  <c r="G22" i="20"/>
  <c r="G21" i="20"/>
  <c r="G20" i="20"/>
  <c r="G19" i="20"/>
  <c r="I30" i="4" l="1"/>
  <c r="F8" i="19"/>
  <c r="F12" i="19"/>
  <c r="F14" i="19"/>
  <c r="F15" i="19"/>
  <c r="F17" i="19"/>
  <c r="F18" i="19"/>
  <c r="F19" i="19"/>
  <c r="F21" i="19"/>
  <c r="F22" i="19"/>
  <c r="F23" i="19"/>
  <c r="F25" i="19"/>
  <c r="F26" i="19"/>
  <c r="F27" i="19"/>
  <c r="F29" i="19"/>
  <c r="F7" i="19"/>
  <c r="B28" i="10"/>
  <c r="B22" i="10"/>
  <c r="B24" i="10" s="1"/>
  <c r="C41" i="2" s="1"/>
  <c r="F13" i="19" l="1"/>
  <c r="F16" i="19"/>
  <c r="F20" i="19"/>
  <c r="F24" i="19"/>
  <c r="F28" i="19"/>
  <c r="F30" i="16"/>
  <c r="G17" i="20"/>
  <c r="G16" i="20"/>
  <c r="G15" i="20"/>
  <c r="G18" i="20"/>
  <c r="G14" i="20"/>
  <c r="G13" i="20"/>
  <c r="G12" i="20"/>
  <c r="G25" i="20"/>
  <c r="G24" i="20"/>
  <c r="G11" i="20"/>
  <c r="G10" i="20"/>
  <c r="G9" i="20"/>
  <c r="G30" i="20"/>
  <c r="G29" i="20"/>
  <c r="G28" i="20"/>
  <c r="G27" i="20"/>
  <c r="G26" i="20"/>
  <c r="G8" i="20"/>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D6" i="17" s="1"/>
  <c r="L37" i="15"/>
  <c r="H31" i="4" s="1"/>
  <c r="F30" i="19"/>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E30" i="19" s="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C7" i="19"/>
  <c r="D12" i="19"/>
  <c r="C12" i="19"/>
  <c r="D15" i="19"/>
  <c r="C15" i="19"/>
  <c r="D17" i="19"/>
  <c r="C17" i="19"/>
  <c r="G10" i="19" l="1"/>
  <c r="C10" i="2" s="1"/>
  <c r="G7" i="19"/>
  <c r="C7" i="2" s="1"/>
  <c r="E10" i="13"/>
  <c r="E16" i="16"/>
  <c r="H16" i="16" s="1"/>
  <c r="G15" i="19"/>
  <c r="C15" i="2" s="1"/>
  <c r="G20" i="19"/>
  <c r="C20" i="2" s="1"/>
  <c r="G18" i="19"/>
  <c r="C18" i="2" s="1"/>
  <c r="G16" i="19"/>
  <c r="C16" i="2" s="1"/>
  <c r="G17" i="19"/>
  <c r="C17" i="2" s="1"/>
  <c r="G12" i="19"/>
  <c r="C12" i="2" s="1"/>
  <c r="G21" i="19"/>
  <c r="C21" i="2" s="1"/>
  <c r="G19" i="19"/>
  <c r="C19" i="2" s="1"/>
  <c r="E10" i="16"/>
  <c r="H10" i="16" s="1"/>
  <c r="E14" i="16"/>
  <c r="H14" i="16" s="1"/>
  <c r="C14" i="19"/>
  <c r="G14" i="19" s="1"/>
  <c r="C14" i="2" s="1"/>
  <c r="E22" i="16"/>
  <c r="H22" i="16" s="1"/>
  <c r="C22" i="19"/>
  <c r="G22" i="19" s="1"/>
  <c r="C22" i="2" s="1"/>
  <c r="E24" i="16"/>
  <c r="H24" i="16" s="1"/>
  <c r="C24" i="19"/>
  <c r="G24" i="19" s="1"/>
  <c r="C24" i="2" s="1"/>
  <c r="E26" i="16"/>
  <c r="H26" i="16" s="1"/>
  <c r="C26" i="19"/>
  <c r="G26" i="19" s="1"/>
  <c r="C26" i="2" s="1"/>
  <c r="E28" i="16"/>
  <c r="H28" i="16" s="1"/>
  <c r="C28" i="19"/>
  <c r="G28" i="19" s="1"/>
  <c r="C28" i="2" s="1"/>
  <c r="E29" i="16"/>
  <c r="H29" i="16" s="1"/>
  <c r="C29" i="19"/>
  <c r="G29" i="19" s="1"/>
  <c r="C29" i="2" s="1"/>
  <c r="E8" i="16"/>
  <c r="C8" i="19"/>
  <c r="G8" i="19" s="1"/>
  <c r="C8" i="2" s="1"/>
  <c r="D30" i="19"/>
  <c r="E13" i="16"/>
  <c r="H13" i="16" s="1"/>
  <c r="C13" i="19"/>
  <c r="G13" i="19" s="1"/>
  <c r="E23" i="16"/>
  <c r="H23" i="16" s="1"/>
  <c r="C23" i="19"/>
  <c r="G23" i="19" s="1"/>
  <c r="C23" i="2" s="1"/>
  <c r="E25" i="16"/>
  <c r="H25" i="16" s="1"/>
  <c r="C25" i="19"/>
  <c r="G25" i="19" s="1"/>
  <c r="C25" i="2" s="1"/>
  <c r="E27" i="16"/>
  <c r="H27" i="16" s="1"/>
  <c r="C27" i="19"/>
  <c r="G27" i="19" s="1"/>
  <c r="C27" i="2" s="1"/>
  <c r="F7" i="13"/>
  <c r="F8" i="13"/>
  <c r="E20" i="16"/>
  <c r="H20" i="16" s="1"/>
  <c r="E18" i="16"/>
  <c r="H18" i="16" s="1"/>
  <c r="E15" i="16"/>
  <c r="H15" i="16" s="1"/>
  <c r="E17" i="16"/>
  <c r="H17" i="16" s="1"/>
  <c r="E12" i="16"/>
  <c r="H12" i="16" s="1"/>
  <c r="E21" i="16"/>
  <c r="H21" i="16" s="1"/>
  <c r="E19" i="16"/>
  <c r="H19" i="16" s="1"/>
  <c r="D30" i="16"/>
  <c r="C30" i="16"/>
  <c r="H8" i="16" l="1"/>
  <c r="E30" i="16"/>
  <c r="H7" i="16"/>
  <c r="C13" i="2"/>
  <c r="F10" i="13"/>
  <c r="B6" i="17" s="1"/>
  <c r="C30" i="19"/>
  <c r="G30" i="19"/>
  <c r="H30" i="16" l="1"/>
  <c r="C30" i="2"/>
  <c r="C31" i="2" s="1"/>
  <c r="D12" i="14"/>
  <c r="D11" i="14"/>
  <c r="D10" i="14"/>
  <c r="D9" i="14"/>
  <c r="D8" i="14"/>
  <c r="D7" i="14"/>
  <c r="F6" i="17" s="1"/>
  <c r="C61" i="2"/>
  <c r="C65" i="2" s="1"/>
  <c r="D33" i="11"/>
  <c r="C33" i="11"/>
  <c r="F29" i="5"/>
  <c r="F28" i="5"/>
  <c r="F27" i="5"/>
  <c r="F26" i="5"/>
  <c r="F25" i="5"/>
  <c r="F24" i="5"/>
  <c r="F23" i="5"/>
  <c r="F22" i="5"/>
  <c r="F21" i="5"/>
  <c r="F20" i="5"/>
  <c r="F19" i="5"/>
  <c r="F18" i="5"/>
  <c r="F17" i="5"/>
  <c r="F16" i="5"/>
  <c r="F15" i="5"/>
  <c r="F14" i="5"/>
  <c r="F13" i="5"/>
  <c r="F12" i="5"/>
  <c r="F10" i="5"/>
  <c r="F8" i="5"/>
  <c r="F7" i="5"/>
  <c r="E30" i="5"/>
  <c r="B30" i="10"/>
  <c r="B29" i="10"/>
  <c r="D15" i="14" l="1"/>
  <c r="C6" i="17" s="1"/>
  <c r="F30" i="5"/>
  <c r="H6" i="17"/>
  <c r="E6" i="17" l="1"/>
  <c r="G6" i="17" l="1"/>
  <c r="I6" i="17" s="1"/>
  <c r="I7" i="17" s="1"/>
  <c r="C43" i="2" s="1"/>
  <c r="G30" i="5"/>
  <c r="D30" i="5"/>
  <c r="C30" i="5"/>
  <c r="G30" i="4"/>
  <c r="F30" i="4"/>
  <c r="E30" i="4"/>
  <c r="D30" i="4"/>
  <c r="C30" i="4"/>
  <c r="C31" i="5" l="1"/>
  <c r="C39" i="2" s="1"/>
  <c r="C37" i="2"/>
  <c r="C32" i="2"/>
  <c r="C45" i="2"/>
  <c r="A8" i="10" l="1"/>
  <c r="A7" i="10"/>
  <c r="C33" i="2" l="1"/>
  <c r="C34" i="2" s="1"/>
  <c r="C36" i="2" l="1"/>
  <c r="C38" i="2" s="1"/>
  <c r="C40" i="2" s="1"/>
  <c r="C42" i="2" s="1"/>
  <c r="C44" i="2" s="1"/>
  <c r="C59" i="2" l="1"/>
  <c r="C56" i="2"/>
  <c r="C53" i="2"/>
  <c r="C58" i="2"/>
  <c r="C57" i="2"/>
  <c r="C55" i="2"/>
  <c r="C54" i="2"/>
  <c r="C60" i="2" l="1"/>
  <c r="C66" i="2" s="1"/>
  <c r="G46" i="1" s="1"/>
</calcChain>
</file>

<file path=xl/sharedStrings.xml><?xml version="1.0" encoding="utf-8"?>
<sst xmlns="http://schemas.openxmlformats.org/spreadsheetml/2006/main" count="693" uniqueCount="372">
  <si>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</si>
  <si>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</si>
  <si>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</si>
  <si>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</si>
  <si>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</si>
  <si>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</si>
  <si>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</si>
  <si>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</si>
  <si>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</si>
  <si>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</si>
  <si>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</si>
  <si>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</si>
  <si>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</si>
  <si>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</si>
  <si>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</si>
  <si>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</si>
  <si>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</si>
  <si>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</si>
  <si>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</si>
  <si>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</si>
  <si>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</si>
  <si>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</si>
  <si>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</si>
  <si>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</si>
  <si>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</si>
  <si>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Physicians/Psychiatrists</t>
  </si>
  <si>
    <t>a.</t>
  </si>
  <si>
    <t>b.</t>
  </si>
  <si>
    <t>c.</t>
  </si>
  <si>
    <t>d.</t>
  </si>
  <si>
    <t>e.</t>
  </si>
  <si>
    <t>f.</t>
  </si>
  <si>
    <t>g.</t>
  </si>
  <si>
    <t>h.</t>
  </si>
  <si>
    <t>(Object Code)</t>
  </si>
  <si>
    <t>LEA Medi-Cal Billing Option Program</t>
  </si>
  <si>
    <t>LEA Identification:</t>
  </si>
  <si>
    <t>Contact:  Name</t>
  </si>
  <si>
    <t>Certification of State Matching Funds for LEA Services:</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</si>
  <si>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</si>
  <si>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</si>
  <si>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</si>
  <si>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</si>
  <si>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</si>
  <si>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</si>
  <si>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</si>
  <si>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</si>
  <si>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</si>
  <si>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</si>
  <si>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</si>
  <si>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</si>
  <si>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</si>
  <si>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</si>
  <si>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</si>
  <si>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</si>
  <si>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</si>
  <si>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</si>
  <si>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</si>
  <si>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</si>
  <si>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</si>
  <si>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</si>
  <si>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</si>
  <si>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</si>
  <si>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</si>
  <si>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</si>
  <si>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</si>
  <si>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</si>
  <si>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</si>
  <si>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</si>
  <si>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</si>
  <si>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</si>
  <si>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</si>
  <si>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</si>
  <si>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</si>
  <si>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</si>
  <si>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</si>
  <si>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</si>
  <si>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</si>
  <si>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</si>
  <si>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</si>
  <si>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</si>
  <si>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</si>
  <si>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</si>
  <si>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</si>
  <si>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</si>
  <si>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</si>
  <si>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</si>
  <si>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</si>
  <si>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</si>
  <si>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</si>
  <si>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</si>
  <si>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</si>
  <si>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</si>
  <si>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</si>
  <si>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</si>
  <si>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</si>
  <si>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</si>
  <si>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</si>
  <si>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</si>
  <si>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</si>
  <si>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</si>
  <si>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</si>
  <si>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</si>
  <si>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</si>
  <si>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</si>
  <si>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</si>
  <si>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</si>
  <si>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</si>
  <si>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</si>
  <si>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</si>
  <si>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</si>
  <si>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</si>
  <si>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</si>
  <si>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</si>
  <si>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</si>
  <si>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</si>
  <si>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</si>
  <si>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</si>
  <si>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</si>
  <si>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Total Units of Service</t>
  </si>
  <si>
    <t>Total Claims</t>
  </si>
  <si>
    <t xml:space="preserve">Interim Medi-Cal Reimbursement </t>
  </si>
  <si>
    <t xml:space="preserve">C </t>
  </si>
  <si>
    <t>k.</t>
  </si>
  <si>
    <t>m.</t>
  </si>
  <si>
    <t>n.</t>
  </si>
  <si>
    <t>Indirect Costs (a * b)</t>
  </si>
  <si>
    <t>Net Direct and Indirect Costs (a + c)</t>
  </si>
  <si>
    <t>Program Specialists</t>
  </si>
  <si>
    <t>Job Category</t>
  </si>
  <si>
    <t>Total Salaries</t>
  </si>
  <si>
    <t>Total Benefits</t>
  </si>
  <si>
    <t>Gross Compensation Expenditures</t>
  </si>
  <si>
    <t>Net Compensation Expenditures</t>
  </si>
  <si>
    <t>Bus Driver (General Transportation)</t>
  </si>
  <si>
    <t>Bus Driver</t>
  </si>
  <si>
    <t>Mechanic (General Transportation)</t>
  </si>
  <si>
    <t>Bus Aide (General Transportation)</t>
  </si>
  <si>
    <t>Bus Aide (only Special Education Transportation)</t>
  </si>
  <si>
    <t>Bus Driver (only Special Education Transportation)</t>
  </si>
  <si>
    <t>Mechanic (only Special Education Transportation)</t>
  </si>
  <si>
    <t>Mechanic Assistant (General Transportation)</t>
  </si>
  <si>
    <t>Mechanic Assistant (only Special Education Transportation)</t>
  </si>
  <si>
    <t>Description</t>
  </si>
  <si>
    <t>Gross Costs</t>
  </si>
  <si>
    <t>Lease/Rental</t>
  </si>
  <si>
    <t>Transportation Services (General Trans)</t>
  </si>
  <si>
    <t>Insurance</t>
  </si>
  <si>
    <t>Maintenance and Repairs</t>
  </si>
  <si>
    <t>Fuel and Oil</t>
  </si>
  <si>
    <t>Total</t>
  </si>
  <si>
    <t>Transportation Services (only Special Ed Trans)</t>
  </si>
  <si>
    <t>Specialized Transportation Costs</t>
  </si>
  <si>
    <t>Asset ID (If Applicable)</t>
  </si>
  <si>
    <t>Asset Type</t>
  </si>
  <si>
    <t>Years of Useful Life</t>
  </si>
  <si>
    <t>Prior Period Accumulated Depreciation</t>
  </si>
  <si>
    <t>Depreciation for Reporting Period</t>
  </si>
  <si>
    <t xml:space="preserve">l. </t>
  </si>
  <si>
    <t>o.</t>
  </si>
  <si>
    <t>Calculated Medi-Cal One Way Trip Ratio</t>
  </si>
  <si>
    <t>General and Statistical Information</t>
  </si>
  <si>
    <t>Application of One-Way Trip Ratio</t>
  </si>
  <si>
    <t>Nurses</t>
  </si>
  <si>
    <t>q.</t>
  </si>
  <si>
    <t>Allocation Statistics</t>
  </si>
  <si>
    <t>W/S F Row Number</t>
  </si>
  <si>
    <t>Substitute Driver</t>
  </si>
  <si>
    <t>Mechanic</t>
  </si>
  <si>
    <t xml:space="preserve">Was the asset retired during the cost report period?  </t>
  </si>
  <si>
    <t>Annual Straight-Line Depreciation</t>
  </si>
  <si>
    <t xml:space="preserve">Worksheet C.1:  Direct Medical Equipment - Depreciation  </t>
  </si>
  <si>
    <t>Total Direct Medical Equipment Depreciation for the Year (from Worksheet C.1)</t>
  </si>
  <si>
    <t>Total "Other Costs"</t>
  </si>
  <si>
    <t>F = A+B+C-D</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</si>
  <si>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</si>
  <si>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</si>
  <si>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</si>
  <si>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</si>
  <si>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</si>
  <si>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</si>
  <si>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</si>
  <si>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Total Computable Medi-Cal Costs (j * k)</t>
  </si>
  <si>
    <t>Medi-Cal Allowable Costs (l + m)</t>
  </si>
  <si>
    <t>Resource Code Account Number(s)</t>
  </si>
  <si>
    <t>Resource Code Account Numbers</t>
  </si>
  <si>
    <t>Mileage</t>
  </si>
  <si>
    <t>Transportation - One Way Trips</t>
  </si>
  <si>
    <t>RMTS Direct Medical Service Percentage (from Allocation Statistics)</t>
  </si>
  <si>
    <t>Indirect Cost Rate (from Allocation Statistics)</t>
  </si>
  <si>
    <t>Net Personnel Costs (from Worksheet B.1)</t>
  </si>
  <si>
    <t xml:space="preserve">Net Transportation Service Costs plus Indirect Costs </t>
  </si>
  <si>
    <t>G</t>
  </si>
  <si>
    <t>Total Other Costs (Gross)</t>
  </si>
  <si>
    <t>Total Gross Salaries</t>
  </si>
  <si>
    <t>Total Gross Benefits</t>
  </si>
  <si>
    <t xml:space="preserve">Total Gross Other Costs </t>
  </si>
  <si>
    <t>H</t>
  </si>
  <si>
    <t>Depreciable Cost</t>
  </si>
  <si>
    <t>Net Salaries &amp; Benefits 
(from E.1)</t>
  </si>
  <si>
    <t>r.</t>
  </si>
  <si>
    <t>s.</t>
  </si>
  <si>
    <t>Month/
Year Placed in Service</t>
  </si>
  <si>
    <t>Month/
Year Placed Out of Service</t>
  </si>
  <si>
    <t>Equipment Depreciation Costs</t>
  </si>
  <si>
    <t xml:space="preserve">Total to Worksheet A: </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</si>
  <si>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</si>
  <si>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</si>
  <si>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</si>
  <si>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</si>
  <si>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</si>
  <si>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</si>
  <si>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 xml:space="preserve"> Expenditures from Federal Resources or Grants</t>
  </si>
  <si>
    <t>Registered Associate Clinical Social Workers</t>
  </si>
  <si>
    <t>Associate Marriage and Family Therapists</t>
  </si>
  <si>
    <t>24.</t>
  </si>
  <si>
    <t xml:space="preserve">Worksheet B:  Salary and Benefits Data Report </t>
  </si>
  <si>
    <t>t.</t>
  </si>
  <si>
    <t>Title XIX (1/1/20-6/30/20)</t>
  </si>
  <si>
    <t>Title XIX Enhanced (7/1/19-12/31/19)</t>
  </si>
  <si>
    <t>Title XIX Enhanced (1/1/20-6/30/20)</t>
  </si>
  <si>
    <t>Title XXI Enhanced (7/1/19-9/30/19)</t>
  </si>
  <si>
    <t>Title XIX (7/1/19-12/31/19)</t>
  </si>
  <si>
    <t>% of Claims</t>
  </si>
  <si>
    <t>v.</t>
  </si>
  <si>
    <t>w.</t>
  </si>
  <si>
    <t>x.</t>
  </si>
  <si>
    <t>y.</t>
  </si>
  <si>
    <t>z.</t>
  </si>
  <si>
    <t>p.</t>
  </si>
  <si>
    <t>aa.</t>
  </si>
  <si>
    <t>Total Medi-Cal Maximum Reimbursable Cost</t>
  </si>
  <si>
    <t>ab.</t>
  </si>
  <si>
    <t>ac.</t>
  </si>
  <si>
    <t>ad.</t>
  </si>
  <si>
    <t>ae.</t>
  </si>
  <si>
    <t>FMAP for January 1, 2020 to June 30, 2020 - Title XIX</t>
  </si>
  <si>
    <t>FMAP for July 1, 2019 to December 31, 2019 - Title XIX Enhanced</t>
  </si>
  <si>
    <t>FMAP for January 1, 2020 to June 30, 2020 - Title XIX Enhanced</t>
  </si>
  <si>
    <t>FMAP for July 1, 2019 to September 30, 2019 - Title XXI Enhanced</t>
  </si>
  <si>
    <t>Medi-Cal Eligibility Ratio (as adjusted, from Allocation Statistics)</t>
  </si>
  <si>
    <t xml:space="preserve">   Number of Medicaid Enrolled Students in the LEA </t>
  </si>
  <si>
    <t xml:space="preserve">   Total Number of Students Enrolled in the LEA</t>
  </si>
  <si>
    <t xml:space="preserve">   Calculated Medi-Cal Eligibility Ratio</t>
  </si>
  <si>
    <t xml:space="preserve">   Adjusted Medi-Cal Eligibility Ratio</t>
  </si>
  <si>
    <t>1. General Provider Information</t>
  </si>
  <si>
    <t xml:space="preserve"> 2. Allocation Statistics</t>
  </si>
  <si>
    <t xml:space="preserve">3. Medi-Cal Eligibility Ratio: </t>
  </si>
  <si>
    <t xml:space="preserve">4. Medi-Cal One Way Trip Ratio: </t>
  </si>
  <si>
    <t>(Yes or No)</t>
  </si>
  <si>
    <t>FMAP for October 1, 2019 to December 31, 2019 - Title XXI Enhanced</t>
  </si>
  <si>
    <t>FMAP for January 1, 2020 to June 30, 2020 - Title XXI Enhanced</t>
  </si>
  <si>
    <t>Federal Medicaid Assistance Percentage (FMAP) for July 1, 2019 to December 31, 2019 - Title XIX</t>
  </si>
  <si>
    <t xml:space="preserve">u. </t>
  </si>
  <si>
    <t>Title XXI Enhanced (1/1/20-6/30/20)</t>
  </si>
  <si>
    <t>Title XXI Enhanced (10/1/19-12/31/19)</t>
  </si>
  <si>
    <t>af.</t>
  </si>
  <si>
    <t>ag.</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</si>
  <si>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</si>
  <si>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</si>
  <si>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</si>
  <si>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</si>
  <si>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</si>
  <si>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</si>
  <si>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</si>
  <si>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</si>
  <si>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rPr>
        <b/>
        <sz val="12"/>
        <rFont val="Arial"/>
        <family val="2"/>
      </rPr>
      <t>If Yes</t>
    </r>
    <r>
      <rPr>
        <sz val="12"/>
        <rFont val="Arial"/>
        <family val="2"/>
      </rPr>
      <t>, who was your LEA's LEC/LGA?</t>
    </r>
  </si>
  <si>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</si>
  <si>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</si>
  <si>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</si>
  <si>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</si>
  <si>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</si>
  <si>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</si>
  <si>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</si>
  <si>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</si>
  <si>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 xml:space="preserve">School-Based Medi-Cal Administrative Activities (SMAA) Program </t>
  </si>
  <si>
    <t>Does this CRCS contain costs for practitioners that your LEA did not receive any interim reimbursement for?</t>
  </si>
  <si>
    <t>Did your LEA participate in the SMAA claiming program during SFY 2019-20?</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</si>
  <si>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</si>
  <si>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</si>
  <si>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</si>
  <si>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</si>
  <si>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</si>
  <si>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</si>
  <si>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</si>
  <si>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</si>
  <si>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</si>
  <si>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</si>
  <si>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</si>
  <si>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</si>
  <si>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</si>
  <si>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</si>
  <si>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</si>
  <si>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</si>
  <si>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</si>
  <si>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</si>
  <si>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</si>
  <si>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</si>
  <si>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</si>
  <si>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NPI </t>
  </si>
  <si>
    <t>Total Number of One-Way Trips for All Special Education Students with Specialized Transportation Documented in the IEP/IFSP</t>
  </si>
  <si>
    <t>Total Number of One-Way Trips for Medi-Cal Special Education Students with Specialized Transportation Documented in the IEP/IFSP (may be obtained from paid claims data)</t>
  </si>
  <si>
    <t>SFY 2019-20</t>
  </si>
  <si>
    <t xml:space="preserve"> Total Computable Specialized Transportation Costs (from W/S E)</t>
  </si>
  <si>
    <t>Calculation of Medi-Cal Maximum Reimbursable Cost</t>
  </si>
  <si>
    <t>Title XIX - 7/1/19-12/31/19 (n * o * % of claims)</t>
  </si>
  <si>
    <t>Title XIX - 1/1/20-6/30/20 (n * p* % of claims)</t>
  </si>
  <si>
    <t>Title XIX Enhanced - 7/1/19-12/31/19 (n * q * % of claims)</t>
  </si>
  <si>
    <t>Title XIX Enhanced - 1/1/20-6/30/20 (n * r * % of claims)</t>
  </si>
  <si>
    <t>Title XXI Enhanced - 7/1/19-9/30/19 (n * s * % of claims)</t>
  </si>
  <si>
    <t>Title XXI Enhanced - 10/1/19-12/31/19 (n * t * % of claims)</t>
  </si>
  <si>
    <t>Title XXI Enhanced - 1/1/20-6/30/20 (n * u * % of claims)</t>
  </si>
  <si>
    <t>Interim Medi-Cal Reimbursement through the FI (from W/S F)</t>
  </si>
  <si>
    <t xml:space="preserve">DO NOT ENTER ANY DATA INTO THE SHADED CELLS.  CELLS SHADED IN GRAY WILL BE AUTOMATICALLY POPULATED </t>
  </si>
  <si>
    <t>WITH DATA ENTERED ON OTHER MEDI-CAL CRCS WORKSHEETS.</t>
  </si>
  <si>
    <t>(IEP/IFSP Services and Non-IEP/IFSP Services)</t>
  </si>
  <si>
    <t>Dates of Service 7/1/19 - 6/30/20</t>
  </si>
  <si>
    <t>Contracted Services Costs (from W/S D)</t>
  </si>
  <si>
    <t>Direct Medical Equipment Depreciation (from W/S C.1)</t>
  </si>
  <si>
    <t>Month/ Year Placed in Service</t>
  </si>
  <si>
    <t>Month/ Year Placed Out of Service</t>
  </si>
  <si>
    <t xml:space="preserve">Other Health Coverage </t>
  </si>
  <si>
    <t>ah.</t>
  </si>
  <si>
    <t>ai.</t>
  </si>
  <si>
    <t>(From Worksheet A)</t>
  </si>
  <si>
    <t>SMAA Reimbursement for Pool 1 Personal Service Contractors (PSC)</t>
  </si>
  <si>
    <t>Total Reimbursement (ad + ae + ag)</t>
  </si>
  <si>
    <t>Overpayment/(Underpayment) (ah - ac)</t>
  </si>
  <si>
    <t xml:space="preserve">LEA represents that its expenditures under the LEA Medi-Cal Billing Option Program represent allowable </t>
  </si>
  <si>
    <t xml:space="preserve">Total Overpayment/(Underpayment) For LEA BOP Services </t>
  </si>
  <si>
    <t>LEA BOP Billing Consortium:</t>
  </si>
  <si>
    <t>Local Educational Agency Medi-Cal Billing Option Program (LEA BOP)</t>
  </si>
  <si>
    <t>Direct Medical Service Percentage from Time Study Results (obtained from LEA BOP website)</t>
  </si>
  <si>
    <t xml:space="preserve">   Statewide Unsatisfactory Immigration Status Adjustment Factor</t>
  </si>
  <si>
    <t xml:space="preserve"> (from LEA BOP website)</t>
  </si>
  <si>
    <t>Worksheet A: Summary Costs of Providing LEA BOP Services</t>
  </si>
  <si>
    <t>State Fiscal Year Totals</t>
  </si>
  <si>
    <t>SFY 19-20 Total Salaries</t>
  </si>
  <si>
    <t>SFY 19-20 Total Benefits</t>
  </si>
  <si>
    <t>SFY 19-20 Gross Compensation Expenditures</t>
  </si>
  <si>
    <t>SFY 19-20 Net Compensation Expenditures</t>
  </si>
  <si>
    <t xml:space="preserve">SFY Totals: </t>
  </si>
  <si>
    <t>Worksheet B.1:  State Fiscal Year Funding Summary (No Input Required)</t>
  </si>
  <si>
    <t xml:space="preserve">   SFY Totals</t>
  </si>
  <si>
    <t xml:space="preserve">Worksheet F: Interim Payment Data for LEA BOP Services </t>
  </si>
  <si>
    <t>Total LEA BOP Services</t>
  </si>
  <si>
    <t>LEA BOP Provider Name</t>
  </si>
  <si>
    <t>Counselors/Marriage and Family Therapists (MFTs)</t>
  </si>
  <si>
    <t>Associate Marriage and Family Therapists (Associate MFTs)</t>
  </si>
  <si>
    <t>Audiologists/Audiometrists</t>
  </si>
  <si>
    <t>Worksheet E:  Specialized Medical Transportation Summary</t>
  </si>
  <si>
    <t>Specialized Medical Transportation Services</t>
  </si>
  <si>
    <t>Net Other Specialized Medical Transportation Costs (from E.2)</t>
  </si>
  <si>
    <t>Depreciation - Specialized Transportation  (from E.3)</t>
  </si>
  <si>
    <t>Total Net Specialized Medical Transportation Service Costs</t>
  </si>
  <si>
    <t>Medicaid Allowable Specialized Medical Transportation Costs</t>
  </si>
  <si>
    <t xml:space="preserve">Worksheet E.3: Specialized Medical Transportation Equipment - Depreciation  </t>
  </si>
  <si>
    <t xml:space="preserve">Total Depreciation - Specialized Medical Transportation </t>
  </si>
  <si>
    <t>Specialized Medical Transportation Costs</t>
  </si>
  <si>
    <t>Worksheet E.2: Other Specialized Medical Transportation Costs</t>
  </si>
  <si>
    <t>Total Other Specialized Medical Transportation Costs Net of Federal Resources or Grants</t>
  </si>
  <si>
    <t>Transportation Costs (Specialized Medical Transportation)</t>
  </si>
  <si>
    <t>Worksheet E.1: Specialized Medical Transportation Personnel Costs</t>
  </si>
  <si>
    <t>Counselors/MFTs</t>
  </si>
  <si>
    <t>PSC reimb. plus indirect costs (af * 1+indirect cost rate * 50% FMAP)</t>
  </si>
  <si>
    <t>Indirect Costs Associated with Total Contract Costs (5800)</t>
  </si>
  <si>
    <t>Contract - Transportation Services (Object Code 5100)</t>
  </si>
  <si>
    <t>Contract - Transportation Equipment (Object Code 5800)</t>
  </si>
  <si>
    <t>Contract - Transportation Equipment (Object Code 5100)</t>
  </si>
  <si>
    <t>Contract - Transportation Services (Object Code 5800)</t>
  </si>
  <si>
    <t>Indirect Costs (Excludes Object Code 5100)</t>
  </si>
  <si>
    <t>REVISED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</si>
</sst>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s>
  <fonts count="42"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sz val="7"/>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u/>
      <sz val="12"/>
      <color indexed="12"/>
      <name val="Times New Roman"/>
      <family val="1"/>
    </font>
    <font>
      <b/>
      <sz val="12"/>
      <color rgb="FF242424"/>
      <name val="Arial"/>
      <family val="2"/>
    </font>
    <font>
      <sz val="12"/>
      <color rgb="FF242424"/>
      <name val="Arial"/>
      <family val="2"/>
    </font>
    <font>
      <sz val="12"/>
      <color theme="1"/>
      <name val="Arial"/>
      <family val="2"/>
    </font>
    <font>
      <sz val="12"/>
      <color rgb="FFC00000"/>
      <name val="Arial"/>
      <family val="2"/>
    </font>
    <font>
      <sz val="12"/>
      <color rgb="FFFF0000"/>
      <name val="Arial"/>
      <family val="2"/>
    </font>
    <font>
      <i/>
      <sz val="12"/>
      <name val="Arial"/>
      <family val="2"/>
    </font>
    <font>
      <b/>
      <sz val="12"/>
      <color rgb="FFFF0000"/>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sz val="12"/>
      <color indexed="8"/>
      <name val="Arial"/>
      <family val="2"/>
    </font>
    <font>
      <i/>
      <u/>
      <sz val="12"/>
      <name val="Arial"/>
      <family val="2"/>
    </font>
    <font>
      <b/>
      <i/>
      <sz val="10"/>
      <name val="Arial"/>
      <family val="2"/>
    </font>
    <font>
      <b/>
      <i/>
      <sz val="12"/>
      <name val="Arial"/>
      <family val="2"/>
    </font>
  </fonts>
  <fills count="12">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4659260841701"/>
        <bgColor indexed="64"/>
      </patternFill>
    </fill>
    <fill>
      <patternFill patternType="solid">
        <fgColor theme="1" tint="0.249977111117893"/>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thin">
        <color indexed="63"/>
      </right>
      <top style="thin">
        <color indexed="63"/>
      </top>
      <bottom style="thin">
        <color indexed="64"/>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28">
    <xf numFmtId="0" fontId="0" fillId="0" borderId="0"/>
    <xf numFmtId="43" fontId="4"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xf numFmtId="0" fontId="6" fillId="0" borderId="0"/>
    <xf numFmtId="9" fontId="16" fillId="0" borderId="0" applyFont="0" applyFill="0" applyBorder="0" applyAlignment="0" applyProtection="0"/>
    <xf numFmtId="0" fontId="3" fillId="0" borderId="0"/>
    <xf numFmtId="44" fontId="18" fillId="0" borderId="0" applyFont="0" applyFill="0" applyBorder="0" applyAlignment="0" applyProtection="0"/>
    <xf numFmtId="0" fontId="4"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 fillId="0" borderId="0"/>
    <xf numFmtId="0" fontId="1" fillId="0" borderId="0"/>
    <xf numFmtId="9" fontId="4" fillId="0" borderId="0" applyFont="0" applyFill="0" applyBorder="0" applyAlignment="0" applyProtection="0"/>
  </cellStyleXfs>
  <cellXfs count="440">
    <xf numFmtId="0" fontId="0" fillId="0" borderId="0" xfId="0"/>
    <xf numFmtId="0" fontId="10" fillId="0" borderId="0" xfId="0" applyFont="1" applyFill="1" applyProtection="1"/>
    <xf numFmtId="0" fontId="9" fillId="0" borderId="0" xfId="0" applyFont="1" applyProtection="1"/>
    <xf numFmtId="43" fontId="10" fillId="0" borderId="0" xfId="0" applyNumberFormat="1" applyFont="1" applyFill="1" applyAlignment="1" applyProtection="1">
      <alignment horizontal="right"/>
    </xf>
    <xf numFmtId="0" fontId="11" fillId="0" borderId="0" xfId="0" applyFont="1" applyFill="1" applyProtection="1"/>
    <xf numFmtId="0" fontId="9" fillId="0" borderId="0" xfId="0" applyFont="1" applyFill="1" applyProtection="1"/>
    <xf numFmtId="0" fontId="12" fillId="0" borderId="0" xfId="0" applyFont="1" applyAlignment="1" applyProtection="1"/>
    <xf numFmtId="0" fontId="9" fillId="0" borderId="0" xfId="0" applyFont="1" applyFill="1" applyBorder="1" applyProtection="1"/>
    <xf numFmtId="43" fontId="9" fillId="0" borderId="0" xfId="0" applyNumberFormat="1" applyFont="1" applyFill="1" applyAlignment="1" applyProtection="1">
      <alignment horizontal="right"/>
    </xf>
    <xf numFmtId="43" fontId="9" fillId="0" borderId="0" xfId="0" applyNumberFormat="1" applyFont="1" applyFill="1" applyProtection="1"/>
    <xf numFmtId="43" fontId="9" fillId="0" borderId="0" xfId="0" applyNumberFormat="1" applyFont="1" applyProtection="1"/>
    <xf numFmtId="43" fontId="9" fillId="0" borderId="0" xfId="0" applyNumberFormat="1" applyFont="1" applyAlignment="1" applyProtection="1">
      <alignment horizontal="right"/>
    </xf>
    <xf numFmtId="0" fontId="9" fillId="0" borderId="0" xfId="0" applyFont="1" applyAlignment="1" applyProtection="1">
      <alignment wrapText="1"/>
    </xf>
    <xf numFmtId="0" fontId="9" fillId="0" borderId="0" xfId="0" applyFont="1" applyAlignment="1">
      <alignment horizontal="centerContinuous"/>
    </xf>
    <xf numFmtId="0" fontId="9" fillId="0" borderId="0" xfId="0" applyFont="1" applyAlignment="1" applyProtection="1">
      <alignment horizontal="centerContinuous"/>
    </xf>
    <xf numFmtId="0" fontId="9" fillId="0" borderId="0" xfId="0" applyFont="1"/>
    <xf numFmtId="166" fontId="9" fillId="0" borderId="0" xfId="0" applyNumberFormat="1" applyFont="1" applyFill="1" applyBorder="1" applyAlignment="1" applyProtection="1">
      <alignment horizontal="center"/>
    </xf>
    <xf numFmtId="43" fontId="10" fillId="0" borderId="0" xfId="0" applyNumberFormat="1" applyFont="1" applyAlignment="1" applyProtection="1">
      <alignment horizontal="right"/>
    </xf>
    <xf numFmtId="0" fontId="9" fillId="0" borderId="0" xfId="0" applyFont="1" applyAlignment="1" applyProtection="1"/>
    <xf numFmtId="166" fontId="9" fillId="0" borderId="0" xfId="0" applyNumberFormat="1" applyFont="1" applyFill="1" applyAlignment="1" applyProtection="1">
      <alignment horizontal="center"/>
    </xf>
    <xf numFmtId="0" fontId="9" fillId="0" borderId="0" xfId="0" applyFont="1" applyAlignment="1" applyProtection="1">
      <alignment vertical="center"/>
    </xf>
    <xf numFmtId="0" fontId="12" fillId="0" borderId="0" xfId="0" applyFont="1" applyFill="1" applyAlignment="1" applyProtection="1">
      <alignment horizontal="center"/>
    </xf>
    <xf numFmtId="0" fontId="12" fillId="0" borderId="0" xfId="0" applyFont="1" applyFill="1" applyAlignment="1" applyProtection="1">
      <alignment horizontal="center"/>
    </xf>
    <xf numFmtId="0" fontId="19" fillId="0" borderId="10" xfId="13" applyFont="1" applyBorder="1"/>
    <xf numFmtId="0" fontId="19" fillId="0" borderId="0" xfId="13" applyFont="1"/>
    <xf numFmtId="0" fontId="19" fillId="0" borderId="10" xfId="13" applyFont="1" applyBorder="1" applyAlignment="1">
      <alignment wrapText="1"/>
    </xf>
    <xf numFmtId="0" fontId="19" fillId="0" borderId="0" xfId="13" applyFont="1" applyAlignment="1">
      <alignment wrapText="1"/>
    </xf>
    <xf numFmtId="167" fontId="19" fillId="0" borderId="0" xfId="13" applyNumberFormat="1" applyFont="1" applyProtection="1"/>
    <xf numFmtId="0" fontId="19" fillId="0" borderId="0" xfId="13" applyFont="1" applyProtection="1"/>
    <xf numFmtId="0" fontId="15" fillId="0" borderId="0" xfId="13" applyFont="1"/>
    <xf numFmtId="0" fontId="9" fillId="0" borderId="0" xfId="0" applyNumberFormat="1" applyFont="1" applyFill="1" applyBorder="1" applyAlignment="1" applyProtection="1">
      <alignment horizontal="center"/>
    </xf>
    <xf numFmtId="0" fontId="9" fillId="0" borderId="0" xfId="0" applyFont="1" applyFill="1"/>
    <xf numFmtId="0" fontId="19" fillId="0" borderId="28" xfId="13" applyFont="1" applyFill="1" applyBorder="1" applyProtection="1"/>
    <xf numFmtId="0" fontId="19" fillId="0" borderId="0" xfId="13" applyFont="1" applyFill="1" applyBorder="1" applyProtection="1"/>
    <xf numFmtId="0" fontId="20" fillId="0" borderId="28" xfId="13" applyFont="1" applyFill="1" applyBorder="1" applyProtection="1"/>
    <xf numFmtId="0" fontId="15" fillId="0" borderId="28" xfId="13" applyFont="1" applyFill="1" applyBorder="1" applyProtection="1"/>
    <xf numFmtId="0" fontId="19" fillId="0" borderId="0" xfId="13" applyFont="1" applyAlignment="1" applyProtection="1">
      <alignment wrapText="1"/>
    </xf>
    <xf numFmtId="167" fontId="19" fillId="0" borderId="0" xfId="13" applyNumberFormat="1" applyFont="1" applyFill="1" applyProtection="1"/>
    <xf numFmtId="0" fontId="19" fillId="0" borderId="10" xfId="13" applyFont="1" applyFill="1" applyBorder="1" applyProtection="1"/>
    <xf numFmtId="0" fontId="19" fillId="0" borderId="10" xfId="13" applyFont="1" applyFill="1" applyBorder="1" applyAlignment="1" applyProtection="1">
      <alignment horizontal="center"/>
    </xf>
    <xf numFmtId="1" fontId="19" fillId="0" borderId="10" xfId="13" applyNumberFormat="1" applyFont="1" applyFill="1" applyBorder="1" applyAlignment="1" applyProtection="1">
      <alignment horizontal="center"/>
    </xf>
    <xf numFmtId="167" fontId="19" fillId="0" borderId="10" xfId="13" applyNumberFormat="1" applyFont="1" applyFill="1" applyBorder="1" applyProtection="1"/>
    <xf numFmtId="0" fontId="19" fillId="0" borderId="0" xfId="13" applyFont="1" applyFill="1" applyProtection="1"/>
    <xf numFmtId="0" fontId="19" fillId="0" borderId="0" xfId="13" applyFont="1" applyFill="1" applyAlignment="1" applyProtection="1">
      <alignment horizontal="center"/>
    </xf>
    <xf numFmtId="1" fontId="19" fillId="0" borderId="0" xfId="13" applyNumberFormat="1" applyFont="1" applyFill="1" applyAlignment="1" applyProtection="1">
      <alignment horizontal="center"/>
    </xf>
    <xf numFmtId="0" fontId="15" fillId="0" borderId="0" xfId="13" applyFont="1" applyProtection="1"/>
    <xf numFmtId="0" fontId="9" fillId="0" borderId="0" xfId="0" applyFont="1" applyAlignment="1"/>
    <xf numFmtId="0" fontId="9" fillId="0" borderId="44" xfId="0" applyFont="1" applyBorder="1"/>
    <xf numFmtId="0" fontId="15" fillId="0" borderId="0" xfId="13" applyFont="1" applyFill="1" applyBorder="1" applyProtection="1"/>
    <xf numFmtId="0" fontId="21" fillId="0" borderId="0" xfId="13" applyFont="1" applyFill="1" applyBorder="1" applyProtection="1"/>
    <xf numFmtId="0" fontId="10" fillId="0" borderId="0" xfId="15" applyFont="1" applyFill="1" applyProtection="1"/>
    <xf numFmtId="0" fontId="9" fillId="0" borderId="0" xfId="15" applyFont="1" applyProtection="1"/>
    <xf numFmtId="49" fontId="9" fillId="0" borderId="0" xfId="15" applyNumberFormat="1" applyFont="1" applyProtection="1"/>
    <xf numFmtId="0" fontId="9" fillId="0" borderId="0" xfId="15" applyFont="1" applyFill="1" applyProtection="1"/>
    <xf numFmtId="0" fontId="9" fillId="0" borderId="0" xfId="15" applyFont="1"/>
    <xf numFmtId="0" fontId="9" fillId="0" borderId="0" xfId="15" applyFont="1" applyFill="1" applyBorder="1" applyAlignment="1" applyProtection="1">
      <alignment horizontal="center" wrapText="1"/>
    </xf>
    <xf numFmtId="0" fontId="9" fillId="0" borderId="0" xfId="15" applyFont="1" applyFill="1" applyBorder="1" applyProtection="1"/>
    <xf numFmtId="41" fontId="9" fillId="0" borderId="0" xfId="15" applyNumberFormat="1" applyFont="1" applyFill="1" applyBorder="1" applyProtection="1"/>
    <xf numFmtId="41" fontId="9" fillId="0" borderId="0" xfId="15" applyNumberFormat="1" applyFont="1" applyFill="1" applyProtection="1"/>
    <xf numFmtId="0" fontId="14" fillId="0" borderId="0" xfId="15" applyFont="1" applyFill="1" applyProtection="1"/>
    <xf numFmtId="0" fontId="12" fillId="0" borderId="0" xfId="15" applyFont="1" applyAlignment="1" applyProtection="1">
      <alignment vertical="top" wrapText="1"/>
    </xf>
    <xf numFmtId="0" fontId="13" fillId="0" borderId="0" xfId="15" applyFont="1" applyAlignment="1" applyProtection="1">
      <alignment horizontal="left" wrapText="1"/>
    </xf>
    <xf numFmtId="43" fontId="9" fillId="0" borderId="0" xfId="15" applyNumberFormat="1" applyFont="1" applyProtection="1"/>
    <xf numFmtId="0" fontId="12" fillId="0" borderId="0" xfId="15" applyFont="1" applyFill="1" applyAlignment="1" applyProtection="1">
      <alignment horizontal="left" vertical="top" wrapText="1"/>
    </xf>
    <xf numFmtId="43" fontId="9" fillId="0" borderId="0" xfId="15" applyNumberFormat="1" applyFont="1" applyFill="1" applyProtection="1"/>
    <xf numFmtId="0" fontId="19" fillId="0" borderId="0" xfId="16" applyFont="1" applyProtection="1"/>
    <xf numFmtId="0" fontId="19" fillId="0" borderId="0" xfId="16" applyFont="1" applyFill="1" applyProtection="1"/>
    <xf numFmtId="0" fontId="19" fillId="0" borderId="0" xfId="16" applyFont="1" applyFill="1" applyAlignment="1" applyProtection="1">
      <alignment horizontal="center"/>
    </xf>
    <xf numFmtId="1" fontId="19" fillId="0" borderId="0" xfId="16" applyNumberFormat="1" applyFont="1" applyFill="1" applyAlignment="1" applyProtection="1">
      <alignment horizontal="center"/>
    </xf>
    <xf numFmtId="167" fontId="19" fillId="0" borderId="0" xfId="16" applyNumberFormat="1" applyFont="1" applyFill="1" applyProtection="1"/>
    <xf numFmtId="0" fontId="22" fillId="0" borderId="0" xfId="0" applyFont="1" applyAlignment="1" applyProtection="1">
      <alignment horizontal="centerContinuous" vertical="center"/>
    </xf>
    <xf numFmtId="0" fontId="22" fillId="0" borderId="0" xfId="0" applyFont="1" applyAlignment="1" applyProtection="1">
      <alignment horizontal="centerContinuous"/>
    </xf>
    <xf numFmtId="0" fontId="22" fillId="0" borderId="0" xfId="0" applyFont="1" applyFill="1" applyAlignment="1" applyProtection="1">
      <alignment horizontal="centerContinuous"/>
    </xf>
    <xf numFmtId="0" fontId="9" fillId="0" borderId="0" xfId="0" applyFont="1" applyAlignment="1" applyProtection="1">
      <alignment horizontal="center"/>
    </xf>
    <xf numFmtId="166" fontId="9" fillId="0" borderId="0" xfId="0" applyNumberFormat="1" applyFont="1" applyFill="1" applyBorder="1" applyAlignment="1" applyProtection="1"/>
    <xf numFmtId="0" fontId="22" fillId="0" borderId="11" xfId="0" applyFont="1" applyBorder="1"/>
    <xf numFmtId="0" fontId="19" fillId="0" borderId="0" xfId="13" applyFont="1" applyAlignment="1" applyProtection="1">
      <alignment horizontal="center" wrapText="1"/>
    </xf>
    <xf numFmtId="0" fontId="22" fillId="0" borderId="0" xfId="0" applyFont="1" applyAlignment="1" applyProtection="1"/>
    <xf numFmtId="49" fontId="23" fillId="0" borderId="0" xfId="0" applyNumberFormat="1" applyFont="1" applyFill="1" applyAlignment="1" applyProtection="1">
      <alignment horizontal="right"/>
    </xf>
    <xf numFmtId="0" fontId="23" fillId="0" borderId="0" xfId="0" applyFont="1" applyFill="1" applyProtection="1"/>
    <xf numFmtId="0" fontId="22" fillId="0" borderId="0" xfId="0" applyFont="1" applyFill="1" applyAlignment="1" applyProtection="1">
      <alignment horizontal="left"/>
    </xf>
    <xf numFmtId="0" fontId="22" fillId="0" borderId="0" xfId="0" applyFont="1" applyFill="1" applyAlignment="1" applyProtection="1"/>
    <xf numFmtId="0" fontId="22" fillId="0" borderId="0" xfId="0" applyFont="1" applyBorder="1" applyAlignment="1" applyProtection="1"/>
    <xf numFmtId="0" fontId="23" fillId="0" borderId="0" xfId="0" applyFont="1" applyProtection="1"/>
    <xf numFmtId="0" fontId="22" fillId="0" borderId="0" xfId="0" applyFont="1" applyFill="1" applyProtection="1"/>
    <xf numFmtId="0" fontId="23" fillId="0" borderId="0" xfId="0" applyFont="1" applyFill="1" applyBorder="1" applyProtection="1"/>
    <xf numFmtId="49" fontId="23" fillId="0" borderId="1" xfId="0" applyNumberFormat="1" applyFont="1" applyFill="1" applyBorder="1" applyAlignment="1" applyProtection="1">
      <protection locked="0"/>
    </xf>
    <xf numFmtId="49" fontId="23" fillId="0" borderId="0" xfId="0" applyNumberFormat="1" applyFont="1" applyFill="1" applyBorder="1" applyAlignment="1" applyProtection="1">
      <alignment horizontal="right"/>
    </xf>
    <xf numFmtId="0" fontId="23" fillId="0" borderId="1" xfId="0" applyFont="1" applyFill="1" applyBorder="1" applyAlignment="1" applyProtection="1">
      <protection locked="0"/>
    </xf>
    <xf numFmtId="0" fontId="23" fillId="0" borderId="3" xfId="0" applyFont="1" applyFill="1" applyBorder="1" applyAlignment="1" applyProtection="1">
      <protection locked="0"/>
    </xf>
    <xf numFmtId="0" fontId="23" fillId="0" borderId="0" xfId="0" applyFont="1" applyFill="1" applyBorder="1" applyAlignment="1" applyProtection="1"/>
    <xf numFmtId="0" fontId="23" fillId="0" borderId="0" xfId="0" applyFont="1" applyFill="1" applyBorder="1" applyAlignment="1" applyProtection="1">
      <alignment horizontal="left"/>
    </xf>
    <xf numFmtId="0" fontId="23" fillId="0" borderId="0" xfId="0" applyFont="1" applyFill="1" applyAlignment="1" applyProtection="1">
      <alignment horizontal="center"/>
    </xf>
    <xf numFmtId="166" fontId="23" fillId="0" borderId="3" xfId="0" applyNumberFormat="1" applyFont="1" applyFill="1" applyBorder="1" applyAlignment="1" applyProtection="1">
      <protection locked="0"/>
    </xf>
    <xf numFmtId="166" fontId="23" fillId="0" borderId="0" xfId="0" applyNumberFormat="1" applyFont="1" applyFill="1" applyBorder="1" applyAlignment="1" applyProtection="1"/>
    <xf numFmtId="0" fontId="23" fillId="0" borderId="0" xfId="0" applyFont="1" applyFill="1" applyBorder="1" applyAlignment="1" applyProtection="1">
      <alignment horizontal="right"/>
    </xf>
    <xf numFmtId="0" fontId="24" fillId="0" borderId="0" xfId="9" applyFont="1" applyFill="1" applyBorder="1" applyAlignment="1" applyProtection="1"/>
    <xf numFmtId="166" fontId="23" fillId="0" borderId="1" xfId="0" applyNumberFormat="1" applyFont="1" applyFill="1" applyBorder="1" applyAlignment="1" applyProtection="1">
      <protection locked="0"/>
    </xf>
    <xf numFmtId="0" fontId="23" fillId="0" borderId="1" xfId="0" applyFont="1" applyBorder="1" applyAlignment="1" applyProtection="1">
      <alignment horizontal="center"/>
    </xf>
    <xf numFmtId="0" fontId="23" fillId="0" borderId="3" xfId="0" applyFont="1" applyBorder="1" applyAlignment="1" applyProtection="1">
      <protection locked="0"/>
    </xf>
    <xf numFmtId="0" fontId="23" fillId="0" borderId="0" xfId="0" applyFont="1" applyFill="1" applyBorder="1" applyAlignment="1" applyProtection="1">
      <alignment horizontal="center"/>
    </xf>
    <xf numFmtId="0" fontId="25" fillId="0" borderId="0" xfId="0" applyFont="1" applyProtection="1"/>
    <xf numFmtId="1" fontId="23" fillId="0" borderId="0" xfId="0" applyNumberFormat="1" applyFont="1" applyFill="1" applyBorder="1" applyAlignment="1" applyProtection="1">
      <alignment horizontal="center"/>
    </xf>
    <xf numFmtId="0" fontId="26" fillId="0" borderId="0" xfId="0" applyFont="1" applyProtection="1"/>
    <xf numFmtId="0" fontId="23" fillId="0" borderId="1" xfId="0" applyFont="1" applyFill="1" applyBorder="1" applyAlignment="1" applyProtection="1">
      <alignment horizontal="center"/>
      <protection locked="0"/>
    </xf>
    <xf numFmtId="0" fontId="27" fillId="0" borderId="0" xfId="0" applyFont="1" applyAlignment="1"/>
    <xf numFmtId="49" fontId="23" fillId="0" borderId="0" xfId="0" applyNumberFormat="1" applyFont="1" applyFill="1" applyAlignment="1" applyProtection="1">
      <alignment horizontal="right" vertical="top"/>
    </xf>
    <xf numFmtId="0" fontId="23" fillId="0" borderId="0" xfId="0" applyFont="1" applyAlignment="1">
      <alignment vertical="top"/>
    </xf>
    <xf numFmtId="0" fontId="23" fillId="0" borderId="0" xfId="0" applyFont="1" applyFill="1" applyAlignment="1">
      <alignment vertical="top"/>
    </xf>
    <xf numFmtId="0" fontId="23" fillId="0" borderId="0" xfId="0" applyFont="1" applyFill="1" applyAlignment="1"/>
    <xf numFmtId="0" fontId="23" fillId="0" borderId="0" xfId="0" applyFont="1" applyFill="1" applyAlignment="1" applyProtection="1">
      <alignment vertical="top"/>
    </xf>
    <xf numFmtId="0" fontId="23" fillId="0" borderId="0" xfId="0" applyFont="1" applyFill="1" applyAlignment="1">
      <alignment vertical="center"/>
    </xf>
    <xf numFmtId="0" fontId="23" fillId="0" borderId="0" xfId="0" applyFont="1" applyFill="1" applyAlignment="1" applyProtection="1">
      <alignment horizontal="left"/>
    </xf>
    <xf numFmtId="0" fontId="22" fillId="0" borderId="0" xfId="0" applyFont="1" applyFill="1" applyBorder="1" applyProtection="1"/>
    <xf numFmtId="0" fontId="23" fillId="0" borderId="0" xfId="0" applyFont="1" applyFill="1" applyAlignment="1" applyProtection="1">
      <alignment vertical="top" wrapText="1"/>
    </xf>
    <xf numFmtId="41" fontId="23" fillId="0" borderId="0" xfId="0" applyNumberFormat="1" applyFont="1" applyFill="1" applyBorder="1" applyAlignment="1" applyProtection="1">
      <alignment horizontal="right"/>
    </xf>
    <xf numFmtId="0" fontId="23" fillId="0" borderId="1" xfId="0" applyFont="1" applyFill="1" applyBorder="1" applyAlignment="1" applyProtection="1"/>
    <xf numFmtId="49" fontId="23" fillId="0" borderId="0" xfId="0" applyNumberFormat="1" applyFont="1" applyFill="1" applyAlignment="1" applyProtection="1">
      <alignment readingOrder="1"/>
    </xf>
    <xf numFmtId="0" fontId="23" fillId="0" borderId="0" xfId="0" applyFont="1" applyFill="1" applyAlignment="1" applyProtection="1">
      <alignment wrapText="1"/>
    </xf>
    <xf numFmtId="49" fontId="23" fillId="0" borderId="0" xfId="0" applyNumberFormat="1" applyFont="1" applyFill="1" applyAlignment="1" applyProtection="1">
      <alignment horizontal="center"/>
    </xf>
    <xf numFmtId="166" fontId="23" fillId="9" borderId="0" xfId="0" applyNumberFormat="1" applyFont="1" applyFill="1" applyBorder="1" applyAlignment="1" applyProtection="1">
      <alignment horizontal="center"/>
    </xf>
    <xf numFmtId="166" fontId="23" fillId="0" borderId="0" xfId="0" applyNumberFormat="1" applyFont="1" applyFill="1" applyBorder="1" applyAlignment="1" applyProtection="1">
      <alignment horizontal="centerContinuous"/>
    </xf>
    <xf numFmtId="0" fontId="23" fillId="9" borderId="0" xfId="0" applyNumberFormat="1" applyFont="1" applyFill="1" applyBorder="1" applyAlignment="1" applyProtection="1">
      <alignment horizontal="center"/>
    </xf>
    <xf numFmtId="49" fontId="23" fillId="0" borderId="0" xfId="0" applyNumberFormat="1" applyFont="1" applyAlignment="1" applyProtection="1">
      <alignment horizontal="right"/>
    </xf>
    <xf numFmtId="0" fontId="22" fillId="0" borderId="0" xfId="0" applyFont="1" applyFill="1" applyAlignment="1" applyProtection="1">
      <alignment horizontal="center"/>
    </xf>
    <xf numFmtId="0" fontId="23" fillId="0" borderId="0" xfId="0" applyFont="1"/>
    <xf numFmtId="0" fontId="23" fillId="0" borderId="7" xfId="0" applyFont="1" applyBorder="1" applyAlignment="1" applyProtection="1">
      <alignment vertical="center" wrapText="1"/>
    </xf>
    <xf numFmtId="49" fontId="23" fillId="9" borderId="8" xfId="0" applyNumberFormat="1" applyFont="1" applyFill="1" applyBorder="1" applyAlignment="1" applyProtection="1">
      <alignment horizontal="right" vertical="center"/>
    </xf>
    <xf numFmtId="0" fontId="23" fillId="9" borderId="8" xfId="0" applyFont="1" applyFill="1" applyBorder="1" applyAlignment="1" applyProtection="1">
      <alignment vertical="center"/>
    </xf>
    <xf numFmtId="10" fontId="23" fillId="0" borderId="8" xfId="0" applyNumberFormat="1" applyFont="1" applyFill="1" applyBorder="1" applyProtection="1">
      <protection locked="0"/>
    </xf>
    <xf numFmtId="0" fontId="23" fillId="5" borderId="7" xfId="0" applyFont="1" applyFill="1" applyBorder="1" applyAlignment="1" applyProtection="1">
      <alignment vertical="center" wrapText="1"/>
    </xf>
    <xf numFmtId="10" fontId="23" fillId="5" borderId="8" xfId="0" applyNumberFormat="1" applyFont="1" applyFill="1" applyBorder="1" applyProtection="1"/>
    <xf numFmtId="0" fontId="23" fillId="0" borderId="7" xfId="0" applyFont="1" applyFill="1" applyBorder="1" applyAlignment="1" applyProtection="1">
      <alignment vertical="center" wrapText="1"/>
    </xf>
    <xf numFmtId="0" fontId="23" fillId="0" borderId="0" xfId="0" applyFont="1" applyFill="1"/>
    <xf numFmtId="0" fontId="23" fillId="0" borderId="6" xfId="0" applyFont="1" applyBorder="1"/>
    <xf numFmtId="0" fontId="23" fillId="0" borderId="38" xfId="0" applyFont="1" applyFill="1" applyBorder="1" applyAlignment="1" applyProtection="1">
      <alignment vertical="center" wrapText="1"/>
    </xf>
    <xf numFmtId="164" fontId="23" fillId="0" borderId="49" xfId="1" applyNumberFormat="1" applyFont="1" applyFill="1" applyBorder="1" applyProtection="1">
      <protection locked="0"/>
    </xf>
    <xf numFmtId="164" fontId="23" fillId="0" borderId="8" xfId="1" applyNumberFormat="1" applyFont="1" applyFill="1" applyBorder="1" applyProtection="1">
      <protection locked="0"/>
    </xf>
    <xf numFmtId="0" fontId="23" fillId="9" borderId="7" xfId="0" applyFont="1" applyFill="1" applyBorder="1" applyAlignment="1" applyProtection="1">
      <alignment vertical="center" wrapText="1"/>
    </xf>
    <xf numFmtId="10" fontId="23" fillId="9" borderId="8" xfId="12" applyNumberFormat="1" applyFont="1" applyFill="1" applyBorder="1" applyProtection="1"/>
    <xf numFmtId="0" fontId="23" fillId="0" borderId="34" xfId="0" applyFont="1" applyBorder="1" applyAlignment="1" applyProtection="1">
      <alignment vertical="center" wrapText="1"/>
    </xf>
    <xf numFmtId="166" fontId="23" fillId="9" borderId="0" xfId="0" applyNumberFormat="1" applyFont="1" applyFill="1" applyAlignment="1" applyProtection="1">
      <alignment horizontal="center"/>
    </xf>
    <xf numFmtId="0" fontId="22" fillId="0" borderId="0" xfId="0" applyFont="1" applyFill="1" applyAlignment="1" applyProtection="1">
      <alignment horizontal="centerContinuous" vertical="center"/>
    </xf>
    <xf numFmtId="0" fontId="30" fillId="0" borderId="0" xfId="0" applyFont="1" applyFill="1" applyProtection="1"/>
    <xf numFmtId="0" fontId="23" fillId="0" borderId="0" xfId="0" applyFont="1" applyFill="1" applyBorder="1" applyAlignment="1" applyProtection="1">
      <alignment horizontal="center" wrapText="1"/>
    </xf>
    <xf numFmtId="0" fontId="31" fillId="0" borderId="0" xfId="0" applyFont="1" applyFill="1" applyProtection="1"/>
    <xf numFmtId="0" fontId="23" fillId="0" borderId="1" xfId="0" applyFont="1" applyFill="1" applyBorder="1" applyAlignment="1" applyProtection="1">
      <alignment horizontal="left" wrapText="1"/>
    </xf>
    <xf numFmtId="0" fontId="23" fillId="0" borderId="1" xfId="0" applyFont="1" applyFill="1" applyBorder="1" applyAlignment="1" applyProtection="1">
      <alignment horizontal="center"/>
    </xf>
    <xf numFmtId="41" fontId="23" fillId="9" borderId="1" xfId="0" applyNumberFormat="1" applyFont="1" applyFill="1" applyBorder="1" applyProtection="1"/>
    <xf numFmtId="0" fontId="30" fillId="0" borderId="0" xfId="0" applyFont="1" applyProtection="1"/>
    <xf numFmtId="0" fontId="22" fillId="0" borderId="0" xfId="0" applyFont="1" applyFill="1" applyBorder="1" applyAlignment="1" applyProtection="1">
      <alignment horizontal="right"/>
    </xf>
    <xf numFmtId="42" fontId="22" fillId="9" borderId="48" xfId="0" applyNumberFormat="1" applyFont="1" applyFill="1" applyBorder="1" applyAlignment="1" applyProtection="1">
      <alignment vertical="center"/>
    </xf>
    <xf numFmtId="0" fontId="23" fillId="0" borderId="0" xfId="0" applyFont="1" applyFill="1" applyBorder="1" applyAlignment="1" applyProtection="1">
      <alignment horizontal="center" vertical="center"/>
    </xf>
    <xf numFmtId="0" fontId="23" fillId="0" borderId="0" xfId="0" applyNumberFormat="1" applyFont="1" applyFill="1" applyBorder="1" applyAlignment="1" applyProtection="1">
      <alignment vertical="center"/>
    </xf>
    <xf numFmtId="0" fontId="23" fillId="0" borderId="0" xfId="0" applyFont="1" applyAlignment="1">
      <alignment vertical="center"/>
    </xf>
    <xf numFmtId="42" fontId="23" fillId="9" borderId="1" xfId="0" applyNumberFormat="1" applyFont="1" applyFill="1" applyBorder="1" applyProtection="1"/>
    <xf numFmtId="0" fontId="23" fillId="0" borderId="0" xfId="0" applyNumberFormat="1" applyFont="1" applyFill="1" applyBorder="1" applyProtection="1"/>
    <xf numFmtId="10" fontId="23" fillId="9" borderId="1" xfId="0" applyNumberFormat="1" applyFont="1" applyFill="1" applyBorder="1" applyProtection="1"/>
    <xf numFmtId="43" fontId="23" fillId="0" borderId="0" xfId="0" applyNumberFormat="1" applyFont="1" applyProtection="1"/>
    <xf numFmtId="44" fontId="23" fillId="0" borderId="0" xfId="0" applyNumberFormat="1" applyFont="1" applyFill="1" applyProtection="1"/>
    <xf numFmtId="0" fontId="23" fillId="0" borderId="0" xfId="0" applyFont="1" applyAlignment="1" applyProtection="1">
      <alignment horizontal="center"/>
    </xf>
    <xf numFmtId="0" fontId="23" fillId="9" borderId="0" xfId="0" applyFont="1" applyFill="1" applyAlignment="1" applyProtection="1">
      <alignment horizontal="center"/>
    </xf>
    <xf numFmtId="10" fontId="23" fillId="9" borderId="0" xfId="0" applyNumberFormat="1" applyFont="1" applyFill="1" applyProtection="1"/>
    <xf numFmtId="42" fontId="23" fillId="9" borderId="3" xfId="0" applyNumberFormat="1" applyFont="1" applyFill="1" applyBorder="1" applyProtection="1"/>
    <xf numFmtId="43" fontId="23" fillId="0" borderId="0" xfId="0" applyNumberFormat="1" applyFont="1" applyFill="1" applyBorder="1" applyProtection="1"/>
    <xf numFmtId="42" fontId="23" fillId="9" borderId="48" xfId="0" applyNumberFormat="1" applyFont="1" applyFill="1" applyBorder="1" applyProtection="1"/>
    <xf numFmtId="44" fontId="23" fillId="0" borderId="0" xfId="0" applyNumberFormat="1" applyFont="1" applyFill="1" applyBorder="1" applyProtection="1"/>
    <xf numFmtId="0" fontId="23" fillId="0" borderId="0" xfId="0" applyNumberFormat="1" applyFont="1" applyFill="1" applyBorder="1" applyAlignment="1" applyProtection="1"/>
    <xf numFmtId="42" fontId="23" fillId="9" borderId="0" xfId="0" applyNumberFormat="1" applyFont="1" applyFill="1" applyBorder="1" applyProtection="1"/>
    <xf numFmtId="42" fontId="23" fillId="0" borderId="0" xfId="0" applyNumberFormat="1" applyFont="1" applyFill="1" applyBorder="1" applyProtection="1"/>
    <xf numFmtId="165" fontId="23" fillId="2" borderId="1" xfId="8" applyNumberFormat="1" applyFont="1" applyFill="1" applyBorder="1" applyProtection="1">
      <protection locked="0"/>
    </xf>
    <xf numFmtId="42" fontId="23" fillId="9" borderId="58" xfId="0" applyNumberFormat="1" applyFont="1" applyFill="1" applyBorder="1" applyProtection="1"/>
    <xf numFmtId="43" fontId="23" fillId="0" borderId="0" xfId="0" applyNumberFormat="1" applyFont="1" applyFill="1" applyProtection="1"/>
    <xf numFmtId="0" fontId="23" fillId="0" borderId="0" xfId="0" applyFont="1" applyAlignment="1">
      <alignment horizontal="centerContinuous"/>
    </xf>
    <xf numFmtId="0" fontId="23" fillId="0" borderId="0" xfId="0" applyFont="1" applyAlignment="1" applyProtection="1">
      <alignment horizontal="centerContinuous"/>
    </xf>
    <xf numFmtId="0" fontId="27" fillId="11" borderId="11" xfId="13" applyFont="1" applyFill="1" applyBorder="1" applyAlignment="1">
      <alignment vertical="center"/>
    </xf>
    <xf numFmtId="0" fontId="32" fillId="11" borderId="5" xfId="13" applyFont="1" applyFill="1" applyBorder="1" applyAlignment="1">
      <alignment vertical="center"/>
    </xf>
    <xf numFmtId="0" fontId="27" fillId="11" borderId="5" xfId="13" applyFont="1" applyFill="1" applyBorder="1"/>
    <xf numFmtId="0" fontId="27" fillId="11" borderId="6" xfId="13" applyFont="1" applyFill="1" applyBorder="1"/>
    <xf numFmtId="0" fontId="33" fillId="3" borderId="23" xfId="13" applyFont="1" applyFill="1" applyBorder="1" applyAlignment="1">
      <alignment wrapText="1"/>
    </xf>
    <xf numFmtId="0" fontId="33" fillId="3" borderId="24" xfId="13" applyFont="1" applyFill="1" applyBorder="1" applyAlignment="1">
      <alignment horizontal="center" wrapText="1"/>
    </xf>
    <xf numFmtId="0" fontId="33" fillId="3" borderId="54" xfId="13" applyFont="1" applyFill="1" applyBorder="1" applyAlignment="1">
      <alignment horizontal="center" wrapText="1"/>
    </xf>
    <xf numFmtId="0" fontId="33" fillId="3" borderId="25" xfId="13" applyFont="1" applyFill="1" applyBorder="1" applyAlignment="1">
      <alignment horizontal="center" wrapText="1"/>
    </xf>
    <xf numFmtId="0" fontId="27" fillId="0" borderId="34" xfId="13" applyFont="1" applyFill="1" applyBorder="1"/>
    <xf numFmtId="0" fontId="27" fillId="9" borderId="34" xfId="13" applyFont="1" applyFill="1" applyBorder="1" applyAlignment="1">
      <alignment horizontal="center"/>
    </xf>
    <xf numFmtId="0" fontId="23" fillId="0" borderId="53" xfId="15" applyNumberFormat="1" applyFont="1" applyFill="1" applyBorder="1" applyAlignment="1" applyProtection="1">
      <alignment horizontal="center"/>
      <protection locked="0"/>
    </xf>
    <xf numFmtId="167" fontId="17" fillId="0" borderId="41" xfId="13" applyNumberFormat="1" applyFont="1" applyFill="1" applyBorder="1" applyAlignment="1">
      <alignment horizontal="left"/>
    </xf>
    <xf numFmtId="0" fontId="17" fillId="9" borderId="39" xfId="13" applyFont="1" applyFill="1" applyBorder="1" applyAlignment="1">
      <alignment horizontal="center"/>
    </xf>
    <xf numFmtId="0" fontId="27" fillId="10" borderId="55" xfId="13" applyFont="1" applyFill="1" applyBorder="1"/>
    <xf numFmtId="0" fontId="27" fillId="0" borderId="0" xfId="13" applyFont="1"/>
    <xf numFmtId="166" fontId="23" fillId="9" borderId="0" xfId="0" applyNumberFormat="1" applyFont="1" applyFill="1" applyBorder="1" applyAlignment="1" applyProtection="1">
      <alignment horizontal="centerContinuous"/>
    </xf>
    <xf numFmtId="0" fontId="23" fillId="9" borderId="0" xfId="0" applyNumberFormat="1" applyFont="1" applyFill="1" applyBorder="1" applyAlignment="1" applyProtection="1">
      <alignment horizontal="centerContinuous"/>
    </xf>
    <xf numFmtId="0" fontId="23" fillId="0" borderId="0" xfId="15" applyFont="1" applyAlignment="1">
      <alignment horizontal="centerContinuous"/>
    </xf>
    <xf numFmtId="0" fontId="23" fillId="0" borderId="0" xfId="15" applyFont="1"/>
    <xf numFmtId="0" fontId="23" fillId="0" borderId="0" xfId="15" applyFont="1" applyProtection="1"/>
    <xf numFmtId="0" fontId="23" fillId="0" borderId="0" xfId="15" applyFont="1" applyFill="1" applyProtection="1"/>
    <xf numFmtId="0" fontId="30" fillId="0" borderId="0" xfId="15" applyFont="1" applyFill="1" applyAlignment="1" applyProtection="1">
      <alignment horizontal="left"/>
    </xf>
    <xf numFmtId="0" fontId="23" fillId="0" borderId="0" xfId="15" applyFont="1" applyFill="1" applyBorder="1" applyAlignment="1" applyProtection="1">
      <alignment horizontal="center" wrapText="1"/>
    </xf>
    <xf numFmtId="0" fontId="23" fillId="0" borderId="1" xfId="15" applyFont="1" applyFill="1" applyBorder="1" applyAlignment="1" applyProtection="1">
      <alignment horizontal="left" wrapText="1"/>
    </xf>
    <xf numFmtId="0" fontId="23" fillId="0" borderId="1" xfId="15" applyFont="1" applyFill="1" applyBorder="1" applyAlignment="1" applyProtection="1">
      <alignment horizontal="center"/>
    </xf>
    <xf numFmtId="0" fontId="30" fillId="0" borderId="1" xfId="15" applyFont="1" applyFill="1" applyBorder="1" applyAlignment="1" applyProtection="1">
      <alignment horizontal="center"/>
    </xf>
    <xf numFmtId="0" fontId="22" fillId="0" borderId="0" xfId="15" applyFont="1"/>
    <xf numFmtId="0" fontId="22" fillId="0" borderId="0" xfId="15" applyFont="1" applyAlignment="1" applyProtection="1">
      <alignment vertical="top"/>
    </xf>
    <xf numFmtId="0" fontId="22" fillId="0" borderId="0" xfId="15" applyFont="1" applyAlignment="1" applyProtection="1">
      <alignment horizontal="left" vertical="top" wrapText="1"/>
    </xf>
    <xf numFmtId="166" fontId="23" fillId="9" borderId="0" xfId="15" applyNumberFormat="1" applyFont="1" applyFill="1" applyBorder="1" applyAlignment="1" applyProtection="1">
      <alignment horizontal="centerContinuous"/>
    </xf>
    <xf numFmtId="166" fontId="23" fillId="0" borderId="0" xfId="15" applyNumberFormat="1" applyFont="1" applyFill="1" applyBorder="1" applyAlignment="1" applyProtection="1"/>
    <xf numFmtId="0" fontId="22" fillId="0" borderId="0" xfId="15" applyFont="1" applyAlignment="1" applyProtection="1">
      <alignment horizontal="left" wrapText="1"/>
    </xf>
    <xf numFmtId="0" fontId="23" fillId="9" borderId="0" xfId="15" applyNumberFormat="1" applyFont="1" applyFill="1" applyBorder="1" applyAlignment="1" applyProtection="1">
      <alignment horizontal="centerContinuous"/>
    </xf>
    <xf numFmtId="0" fontId="23" fillId="0" borderId="0" xfId="15" applyFont="1" applyAlignment="1" applyProtection="1">
      <alignment horizontal="left" vertical="top"/>
    </xf>
    <xf numFmtId="0" fontId="23" fillId="0" borderId="0" xfId="15" applyFont="1" applyAlignment="1">
      <alignment horizontal="left" vertical="top"/>
    </xf>
    <xf numFmtId="0" fontId="22" fillId="0" borderId="0" xfId="15" applyFont="1" applyFill="1" applyAlignment="1" applyProtection="1">
      <alignment horizontal="left" vertical="top" wrapText="1"/>
    </xf>
    <xf numFmtId="0" fontId="22" fillId="0" borderId="0" xfId="15" applyFont="1" applyFill="1" applyAlignment="1" applyProtection="1">
      <alignment horizontal="left" vertical="top"/>
    </xf>
    <xf numFmtId="0" fontId="23" fillId="0" borderId="0" xfId="15" applyFont="1" applyFill="1" applyAlignment="1" applyProtection="1"/>
    <xf numFmtId="0" fontId="34" fillId="0" borderId="0" xfId="0" applyFont="1" applyAlignment="1" applyProtection="1">
      <alignment horizontal="centerContinuous"/>
    </xf>
    <xf numFmtId="0" fontId="23" fillId="0" borderId="0" xfId="0" applyFont="1" applyBorder="1" applyProtection="1"/>
    <xf numFmtId="0" fontId="23" fillId="0" borderId="0" xfId="0" applyFont="1" applyBorder="1" applyAlignment="1" applyProtection="1">
      <alignment horizontal="center" wrapText="1"/>
    </xf>
    <xf numFmtId="0" fontId="23" fillId="0" borderId="1" xfId="0" applyFont="1" applyBorder="1" applyAlignment="1" applyProtection="1">
      <alignment horizontal="left" wrapText="1"/>
    </xf>
    <xf numFmtId="43" fontId="23" fillId="0" borderId="1" xfId="0" applyNumberFormat="1" applyFont="1" applyBorder="1" applyAlignment="1" applyProtection="1">
      <alignment horizontal="center"/>
    </xf>
    <xf numFmtId="0" fontId="23" fillId="0" borderId="1" xfId="15" applyNumberFormat="1" applyFont="1" applyFill="1" applyBorder="1" applyAlignment="1" applyProtection="1">
      <alignment horizontal="center"/>
      <protection locked="0"/>
    </xf>
    <xf numFmtId="0" fontId="22" fillId="0" borderId="0" xfId="0" applyFont="1" applyAlignment="1" applyProtection="1">
      <alignment vertical="center"/>
    </xf>
    <xf numFmtId="165" fontId="22" fillId="10" borderId="0" xfId="8" applyNumberFormat="1" applyFont="1" applyFill="1" applyBorder="1" applyAlignment="1" applyProtection="1">
      <alignment vertical="center"/>
    </xf>
    <xf numFmtId="0" fontId="22" fillId="0" borderId="0" xfId="0" applyFont="1" applyAlignment="1" applyProtection="1">
      <alignment horizontal="left" vertical="top" wrapText="1"/>
    </xf>
    <xf numFmtId="166" fontId="23" fillId="9" borderId="0" xfId="0" applyNumberFormat="1" applyFont="1" applyFill="1" applyBorder="1" applyAlignment="1" applyProtection="1">
      <alignment horizontal="center" vertical="center"/>
    </xf>
    <xf numFmtId="0" fontId="22" fillId="0" borderId="0" xfId="0" applyFont="1" applyAlignment="1" applyProtection="1">
      <alignment horizontal="left" wrapText="1"/>
    </xf>
    <xf numFmtId="1" fontId="23" fillId="9" borderId="0" xfId="0" applyNumberFormat="1" applyFont="1" applyFill="1" applyBorder="1" applyAlignment="1" applyProtection="1">
      <alignment horizontal="center" vertical="center"/>
    </xf>
    <xf numFmtId="0" fontId="35" fillId="3" borderId="32" xfId="13" applyFont="1" applyFill="1" applyBorder="1" applyAlignment="1" applyProtection="1">
      <alignment horizontal="center" wrapText="1"/>
    </xf>
    <xf numFmtId="0" fontId="35" fillId="3" borderId="33" xfId="13" applyFont="1" applyFill="1" applyBorder="1" applyAlignment="1" applyProtection="1">
      <alignment horizontal="center" wrapText="1"/>
    </xf>
    <xf numFmtId="167" fontId="35" fillId="3" borderId="33" xfId="13" applyNumberFormat="1" applyFont="1" applyFill="1" applyBorder="1" applyAlignment="1" applyProtection="1">
      <alignment horizontal="center" wrapText="1"/>
    </xf>
    <xf numFmtId="0" fontId="35" fillId="3" borderId="31" xfId="13" applyFont="1" applyFill="1" applyBorder="1" applyAlignment="1" applyProtection="1">
      <alignment horizontal="center" wrapText="1"/>
    </xf>
    <xf numFmtId="0" fontId="36" fillId="8" borderId="11" xfId="13" applyFont="1" applyFill="1" applyBorder="1" applyAlignment="1" applyProtection="1">
      <alignment vertical="center"/>
    </xf>
    <xf numFmtId="0" fontId="35" fillId="8" borderId="42" xfId="13" applyFont="1" applyFill="1" applyBorder="1" applyAlignment="1" applyProtection="1">
      <alignment horizontal="left" wrapText="1"/>
    </xf>
    <xf numFmtId="0" fontId="35" fillId="8" borderId="0" xfId="13" applyFont="1" applyFill="1" applyBorder="1" applyAlignment="1" applyProtection="1">
      <alignment horizontal="center" wrapText="1"/>
    </xf>
    <xf numFmtId="167" fontId="35" fillId="8" borderId="0" xfId="13" applyNumberFormat="1" applyFont="1" applyFill="1" applyBorder="1" applyAlignment="1" applyProtection="1">
      <alignment horizontal="right" wrapText="1"/>
    </xf>
    <xf numFmtId="0" fontId="35" fillId="8" borderId="43" xfId="13" applyFont="1" applyFill="1" applyBorder="1" applyAlignment="1" applyProtection="1">
      <alignment horizontal="right" wrapText="1"/>
    </xf>
    <xf numFmtId="0" fontId="27" fillId="0" borderId="34" xfId="13" applyFont="1" applyBorder="1" applyAlignment="1" applyProtection="1">
      <alignment horizontal="left"/>
      <protection locked="0"/>
    </xf>
    <xf numFmtId="0" fontId="27" fillId="0" borderId="34" xfId="13" applyFont="1" applyBorder="1" applyProtection="1">
      <protection locked="0"/>
    </xf>
    <xf numFmtId="168" fontId="23" fillId="0" borderId="35" xfId="13" applyNumberFormat="1" applyFont="1" applyFill="1" applyBorder="1" applyAlignment="1" applyProtection="1">
      <alignment horizontal="center"/>
      <protection locked="0"/>
    </xf>
    <xf numFmtId="1" fontId="23" fillId="0" borderId="35" xfId="13" applyNumberFormat="1" applyFont="1" applyFill="1" applyBorder="1" applyAlignment="1" applyProtection="1">
      <alignment horizontal="center"/>
      <protection locked="0"/>
    </xf>
    <xf numFmtId="0" fontId="27" fillId="0" borderId="50" xfId="13" applyNumberFormat="1" applyFont="1" applyFill="1" applyBorder="1" applyProtection="1">
      <protection locked="0"/>
    </xf>
    <xf numFmtId="41" fontId="23" fillId="0" borderId="1" xfId="0" applyNumberFormat="1" applyFont="1" applyFill="1" applyBorder="1" applyAlignment="1" applyProtection="1">
      <alignment horizontal="center"/>
      <protection locked="0"/>
    </xf>
    <xf numFmtId="168" fontId="23" fillId="0" borderId="35" xfId="13" applyNumberFormat="1" applyFont="1" applyFill="1" applyBorder="1" applyProtection="1">
      <protection locked="0"/>
    </xf>
    <xf numFmtId="0" fontId="27" fillId="0" borderId="0" xfId="13" applyFont="1" applyProtection="1"/>
    <xf numFmtId="0" fontId="27" fillId="0" borderId="40" xfId="13" applyFont="1" applyFill="1" applyBorder="1" applyProtection="1"/>
    <xf numFmtId="0" fontId="27" fillId="0" borderId="40" xfId="13" applyFont="1" applyFill="1" applyBorder="1" applyAlignment="1" applyProtection="1">
      <alignment horizontal="center"/>
    </xf>
    <xf numFmtId="1" fontId="27" fillId="0" borderId="40" xfId="13" applyNumberFormat="1" applyFont="1" applyFill="1" applyBorder="1" applyAlignment="1" applyProtection="1">
      <alignment horizontal="center"/>
    </xf>
    <xf numFmtId="167" fontId="27" fillId="0" borderId="40" xfId="13" applyNumberFormat="1" applyFont="1" applyFill="1" applyBorder="1" applyProtection="1"/>
    <xf numFmtId="0" fontId="27" fillId="0" borderId="0" xfId="13" applyFont="1" applyFill="1" applyBorder="1" applyProtection="1"/>
    <xf numFmtId="167" fontId="27" fillId="0" borderId="10" xfId="13" applyNumberFormat="1" applyFont="1" applyFill="1" applyBorder="1" applyProtection="1"/>
    <xf numFmtId="0" fontId="27" fillId="0" borderId="10" xfId="13" applyFont="1" applyFill="1" applyBorder="1" applyProtection="1"/>
    <xf numFmtId="41" fontId="23" fillId="0" borderId="1" xfId="0" applyNumberFormat="1" applyFont="1" applyBorder="1" applyProtection="1">
      <protection locked="0"/>
    </xf>
    <xf numFmtId="165" fontId="23" fillId="0" borderId="1" xfId="8" applyNumberFormat="1" applyFont="1" applyBorder="1" applyProtection="1">
      <protection locked="0"/>
    </xf>
    <xf numFmtId="0" fontId="29" fillId="0" borderId="0" xfId="0" applyFont="1" applyFill="1" applyProtection="1"/>
    <xf numFmtId="49" fontId="22" fillId="0" borderId="0" xfId="0" applyNumberFormat="1" applyFont="1" applyAlignment="1" applyProtection="1">
      <alignment horizontal="right"/>
    </xf>
    <xf numFmtId="41" fontId="22" fillId="0" borderId="0" xfId="0" applyNumberFormat="1" applyFont="1" applyBorder="1" applyProtection="1"/>
    <xf numFmtId="0" fontId="23" fillId="0" borderId="0" xfId="0" applyNumberFormat="1" applyFont="1" applyFill="1" applyAlignment="1" applyProtection="1"/>
    <xf numFmtId="0" fontId="35" fillId="3" borderId="9" xfId="13" applyFont="1" applyFill="1" applyBorder="1" applyAlignment="1" applyProtection="1">
      <alignment horizontal="center" wrapText="1"/>
    </xf>
    <xf numFmtId="0" fontId="35" fillId="3" borderId="21" xfId="13" applyFont="1" applyFill="1" applyBorder="1" applyAlignment="1" applyProtection="1">
      <alignment horizontal="center" wrapText="1"/>
    </xf>
    <xf numFmtId="0" fontId="35" fillId="3" borderId="12" xfId="13" applyFont="1" applyFill="1" applyBorder="1" applyAlignment="1" applyProtection="1">
      <alignment horizontal="center" wrapText="1"/>
    </xf>
    <xf numFmtId="167" fontId="35" fillId="3" borderId="9" xfId="13" applyNumberFormat="1" applyFont="1" applyFill="1" applyBorder="1" applyAlignment="1" applyProtection="1">
      <alignment horizontal="center" wrapText="1"/>
    </xf>
    <xf numFmtId="167" fontId="35" fillId="3" borderId="8" xfId="13" applyNumberFormat="1" applyFont="1" applyFill="1" applyBorder="1" applyAlignment="1" applyProtection="1">
      <alignment horizontal="center" wrapText="1"/>
    </xf>
    <xf numFmtId="0" fontId="35" fillId="8" borderId="12" xfId="13" applyFont="1" applyFill="1" applyBorder="1" applyAlignment="1" applyProtection="1">
      <alignment horizontal="center" wrapText="1"/>
    </xf>
    <xf numFmtId="167" fontId="35" fillId="8" borderId="26" xfId="13" applyNumberFormat="1" applyFont="1" applyFill="1" applyBorder="1" applyAlignment="1" applyProtection="1">
      <alignment horizontal="center" wrapText="1"/>
    </xf>
    <xf numFmtId="167" fontId="35" fillId="8" borderId="27" xfId="13" applyNumberFormat="1" applyFont="1" applyFill="1" applyBorder="1" applyAlignment="1" applyProtection="1">
      <alignment horizontal="center" wrapText="1"/>
    </xf>
    <xf numFmtId="0" fontId="27" fillId="4" borderId="14" xfId="13" applyFont="1" applyFill="1" applyBorder="1" applyAlignment="1" applyProtection="1">
      <alignment wrapText="1"/>
    </xf>
    <xf numFmtId="0" fontId="27" fillId="4" borderId="4" xfId="13" applyFont="1" applyFill="1" applyBorder="1" applyAlignment="1" applyProtection="1">
      <alignment wrapText="1"/>
    </xf>
    <xf numFmtId="0" fontId="27" fillId="4" borderId="20" xfId="13" applyFont="1" applyFill="1" applyBorder="1" applyAlignment="1" applyProtection="1">
      <alignment wrapText="1"/>
    </xf>
    <xf numFmtId="167" fontId="37" fillId="0" borderId="7" xfId="13" applyNumberFormat="1" applyFont="1" applyFill="1" applyBorder="1" applyAlignment="1" applyProtection="1"/>
    <xf numFmtId="0" fontId="27" fillId="0" borderId="5" xfId="13" applyFont="1" applyFill="1" applyBorder="1" applyProtection="1"/>
    <xf numFmtId="0" fontId="27" fillId="0" borderId="6" xfId="13" applyFont="1" applyFill="1" applyBorder="1" applyProtection="1"/>
    <xf numFmtId="167" fontId="27" fillId="0" borderId="0" xfId="13" applyNumberFormat="1" applyFont="1" applyProtection="1"/>
    <xf numFmtId="0" fontId="35" fillId="8" borderId="5" xfId="13" applyFont="1" applyFill="1" applyBorder="1" applyProtection="1"/>
    <xf numFmtId="0" fontId="35" fillId="6" borderId="29" xfId="13" applyFont="1" applyFill="1" applyBorder="1" applyAlignment="1" applyProtection="1">
      <alignment horizontal="center" vertical="center"/>
    </xf>
    <xf numFmtId="0" fontId="35" fillId="6" borderId="30" xfId="13" applyFont="1" applyFill="1" applyBorder="1" applyAlignment="1" applyProtection="1">
      <alignment horizontal="center" vertical="center" wrapText="1"/>
    </xf>
    <xf numFmtId="0" fontId="27" fillId="0" borderId="13" xfId="13" applyFont="1" applyFill="1" applyBorder="1" applyAlignment="1" applyProtection="1">
      <alignment wrapText="1"/>
    </xf>
    <xf numFmtId="0" fontId="27" fillId="0" borderId="16" xfId="13" applyFont="1" applyFill="1" applyBorder="1" applyAlignment="1" applyProtection="1"/>
    <xf numFmtId="0" fontId="37" fillId="0" borderId="19" xfId="13" applyFont="1" applyFill="1" applyBorder="1" applyAlignment="1" applyProtection="1"/>
    <xf numFmtId="0" fontId="22" fillId="0" borderId="0" xfId="15" applyFont="1" applyAlignment="1" applyProtection="1">
      <alignment horizontal="centerContinuous" vertical="center"/>
    </xf>
    <xf numFmtId="0" fontId="35" fillId="3" borderId="32" xfId="16" applyFont="1" applyFill="1" applyBorder="1" applyAlignment="1" applyProtection="1">
      <alignment horizontal="center" wrapText="1"/>
    </xf>
    <xf numFmtId="0" fontId="35" fillId="3" borderId="33" xfId="16" applyFont="1" applyFill="1" applyBorder="1" applyAlignment="1" applyProtection="1">
      <alignment horizontal="center" wrapText="1"/>
    </xf>
    <xf numFmtId="167" fontId="35" fillId="3" borderId="33" xfId="16" applyNumberFormat="1" applyFont="1" applyFill="1" applyBorder="1" applyAlignment="1" applyProtection="1">
      <alignment horizontal="center" wrapText="1"/>
    </xf>
    <xf numFmtId="0" fontId="35" fillId="3" borderId="31" xfId="16" applyFont="1" applyFill="1" applyBorder="1" applyAlignment="1" applyProtection="1">
      <alignment horizontal="center" wrapText="1"/>
    </xf>
    <xf numFmtId="0" fontId="36" fillId="8" borderId="11" xfId="16" applyFont="1" applyFill="1" applyBorder="1" applyAlignment="1" applyProtection="1">
      <alignment vertical="center"/>
    </xf>
    <xf numFmtId="0" fontId="35" fillId="8" borderId="42" xfId="16" applyFont="1" applyFill="1" applyBorder="1" applyAlignment="1" applyProtection="1">
      <alignment horizontal="left" wrapText="1"/>
    </xf>
    <xf numFmtId="0" fontId="35" fillId="8" borderId="0" xfId="16" applyFont="1" applyFill="1" applyBorder="1" applyAlignment="1" applyProtection="1">
      <alignment horizontal="center" wrapText="1"/>
    </xf>
    <xf numFmtId="167" fontId="35" fillId="8" borderId="0" xfId="16" applyNumberFormat="1" applyFont="1" applyFill="1" applyBorder="1" applyAlignment="1" applyProtection="1">
      <alignment horizontal="right" wrapText="1"/>
    </xf>
    <xf numFmtId="0" fontId="35" fillId="8" borderId="43" xfId="16" applyFont="1" applyFill="1" applyBorder="1" applyAlignment="1" applyProtection="1">
      <alignment horizontal="right" wrapText="1"/>
    </xf>
    <xf numFmtId="0" fontId="27" fillId="0" borderId="34" xfId="16" applyFont="1" applyBorder="1" applyAlignment="1" applyProtection="1">
      <alignment horizontal="left"/>
      <protection locked="0"/>
    </xf>
    <xf numFmtId="0" fontId="27" fillId="0" borderId="34" xfId="16" applyFont="1" applyBorder="1" applyProtection="1">
      <protection locked="0"/>
    </xf>
    <xf numFmtId="168" fontId="23" fillId="0" borderId="35" xfId="16" applyNumberFormat="1" applyFont="1" applyFill="1" applyBorder="1" applyAlignment="1" applyProtection="1">
      <alignment horizontal="center"/>
      <protection locked="0"/>
    </xf>
    <xf numFmtId="1" fontId="23" fillId="0" borderId="37" xfId="16" applyNumberFormat="1" applyFont="1" applyFill="1" applyBorder="1" applyAlignment="1" applyProtection="1">
      <alignment horizontal="center"/>
      <protection locked="0"/>
    </xf>
    <xf numFmtId="41" fontId="23" fillId="0" borderId="1" xfId="15" applyNumberFormat="1" applyFont="1" applyFill="1" applyBorder="1" applyAlignment="1" applyProtection="1">
      <alignment horizontal="center"/>
      <protection locked="0"/>
    </xf>
    <xf numFmtId="168" fontId="23" fillId="0" borderId="35" xfId="16" applyNumberFormat="1" applyFont="1" applyFill="1" applyBorder="1" applyProtection="1">
      <protection locked="0"/>
    </xf>
    <xf numFmtId="0" fontId="27" fillId="0" borderId="0" xfId="16" applyFont="1" applyProtection="1"/>
    <xf numFmtId="0" fontId="27" fillId="0" borderId="10" xfId="16" applyFont="1" applyFill="1" applyBorder="1" applyProtection="1"/>
    <xf numFmtId="0" fontId="27" fillId="0" borderId="10" xfId="16" applyFont="1" applyFill="1" applyBorder="1" applyAlignment="1" applyProtection="1">
      <alignment horizontal="center"/>
    </xf>
    <xf numFmtId="1" fontId="27" fillId="0" borderId="10" xfId="16" applyNumberFormat="1" applyFont="1" applyFill="1" applyBorder="1" applyAlignment="1" applyProtection="1">
      <alignment horizontal="center"/>
    </xf>
    <xf numFmtId="167" fontId="27" fillId="0" borderId="10" xfId="16" applyNumberFormat="1" applyFont="1" applyFill="1" applyBorder="1" applyProtection="1"/>
    <xf numFmtId="167" fontId="37" fillId="9" borderId="10" xfId="16" applyNumberFormat="1" applyFont="1" applyFill="1" applyBorder="1" applyProtection="1"/>
    <xf numFmtId="0" fontId="27" fillId="9" borderId="52" xfId="16" applyFont="1" applyFill="1" applyBorder="1" applyProtection="1"/>
    <xf numFmtId="0" fontId="23" fillId="0" borderId="44" xfId="0" applyFont="1" applyBorder="1"/>
    <xf numFmtId="0" fontId="33" fillId="3" borderId="46" xfId="0" applyFont="1" applyFill="1" applyBorder="1" applyAlignment="1">
      <alignment horizontal="center" wrapText="1"/>
    </xf>
    <xf numFmtId="0" fontId="33" fillId="3" borderId="47" xfId="0" applyFont="1" applyFill="1" applyBorder="1" applyAlignment="1">
      <alignment horizontal="center" wrapText="1"/>
    </xf>
    <xf numFmtId="10" fontId="38" fillId="9" borderId="17" xfId="12" applyNumberFormat="1" applyFont="1" applyFill="1" applyBorder="1" applyAlignment="1">
      <alignment horizontal="right"/>
    </xf>
    <xf numFmtId="0" fontId="23" fillId="2" borderId="57" xfId="0" applyFont="1" applyFill="1" applyBorder="1"/>
    <xf numFmtId="167" fontId="23" fillId="2" borderId="0" xfId="0" applyNumberFormat="1" applyFont="1" applyFill="1" applyBorder="1" applyAlignment="1">
      <alignment horizontal="right"/>
    </xf>
    <xf numFmtId="167" fontId="37" fillId="9" borderId="17" xfId="0" applyNumberFormat="1" applyFont="1" applyFill="1" applyBorder="1" applyAlignment="1">
      <alignment horizontal="right"/>
    </xf>
    <xf numFmtId="0" fontId="23" fillId="0" borderId="0" xfId="0" applyFont="1" applyAlignment="1" applyProtection="1">
      <alignment wrapText="1"/>
    </xf>
    <xf numFmtId="0" fontId="23" fillId="0" borderId="1" xfId="0" applyFont="1" applyBorder="1" applyAlignment="1" applyProtection="1">
      <alignment wrapText="1"/>
    </xf>
    <xf numFmtId="0" fontId="23" fillId="0" borderId="1" xfId="0" applyFont="1" applyBorder="1" applyAlignment="1" applyProtection="1">
      <alignment horizontal="center" wrapText="1"/>
    </xf>
    <xf numFmtId="0" fontId="23" fillId="0" borderId="1" xfId="0" applyFont="1" applyFill="1" applyBorder="1" applyAlignment="1" applyProtection="1">
      <alignment horizontal="center" wrapText="1"/>
    </xf>
    <xf numFmtId="49" fontId="23" fillId="0" borderId="59" xfId="0" applyNumberFormat="1" applyFont="1" applyFill="1" applyBorder="1" applyAlignment="1" applyProtection="1">
      <alignment horizontal="center"/>
    </xf>
    <xf numFmtId="0" fontId="23" fillId="0" borderId="59" xfId="0" applyFont="1" applyFill="1" applyBorder="1" applyProtection="1"/>
    <xf numFmtId="164" fontId="23" fillId="0" borderId="59" xfId="2" applyNumberFormat="1" applyFont="1" applyFill="1" applyBorder="1" applyProtection="1">
      <protection locked="0"/>
    </xf>
    <xf numFmtId="165" fontId="23" fillId="0" borderId="59" xfId="8" applyNumberFormat="1" applyFont="1" applyFill="1" applyBorder="1" applyProtection="1">
      <protection locked="0"/>
    </xf>
    <xf numFmtId="0" fontId="22" fillId="0" borderId="0" xfId="0" applyFont="1" applyAlignment="1" applyProtection="1">
      <alignment horizontal="left"/>
    </xf>
    <xf numFmtId="164" fontId="23" fillId="9" borderId="2" xfId="0" applyNumberFormat="1" applyFont="1" applyFill="1" applyBorder="1" applyProtection="1"/>
    <xf numFmtId="165" fontId="23" fillId="9" borderId="2" xfId="8" applyNumberFormat="1" applyFont="1" applyFill="1" applyBorder="1" applyProtection="1"/>
    <xf numFmtId="0" fontId="23" fillId="0" borderId="0" xfId="0" applyFont="1" applyAlignment="1" applyProtection="1"/>
    <xf numFmtId="165" fontId="23" fillId="5" borderId="48" xfId="8" applyNumberFormat="1" applyFont="1" applyFill="1" applyBorder="1" applyAlignment="1" applyProtection="1">
      <alignment horizontal="left"/>
    </xf>
    <xf numFmtId="0" fontId="23" fillId="0" borderId="0" xfId="0" applyFont="1" applyFill="1" applyAlignment="1" applyProtection="1">
      <alignment horizontal="right"/>
    </xf>
    <xf numFmtId="0" fontId="22" fillId="0" borderId="0" xfId="0" applyFont="1" applyAlignment="1" applyProtection="1">
      <alignment horizontal="centerContinuous" vertical="center" wrapText="1"/>
    </xf>
    <xf numFmtId="166" fontId="23" fillId="9" borderId="0" xfId="0" applyNumberFormat="1" applyFont="1" applyFill="1" applyAlignment="1" applyProtection="1">
      <alignment horizontal="centerContinuous"/>
    </xf>
    <xf numFmtId="1" fontId="23" fillId="9" borderId="0" xfId="0" applyNumberFormat="1" applyFont="1" applyFill="1" applyBorder="1" applyAlignment="1" applyProtection="1">
      <alignment horizontal="centerContinuous"/>
    </xf>
    <xf numFmtId="49" fontId="23" fillId="0" borderId="0" xfId="0" applyNumberFormat="1" applyFont="1" applyProtection="1"/>
    <xf numFmtId="43" fontId="23" fillId="0" borderId="0" xfId="0" applyNumberFormat="1" applyFont="1" applyFill="1" applyAlignment="1" applyProtection="1">
      <alignment horizontal="right"/>
    </xf>
    <xf numFmtId="49" fontId="23" fillId="0" borderId="0" xfId="0" applyNumberFormat="1" applyFont="1" applyFill="1" applyProtection="1"/>
    <xf numFmtId="0" fontId="23" fillId="0" borderId="0" xfId="0" applyFont="1" applyFill="1" applyAlignment="1" applyProtection="1">
      <alignment horizontal="left"/>
      <protection locked="0"/>
    </xf>
    <xf numFmtId="43" fontId="23" fillId="0" borderId="0" xfId="0" applyNumberFormat="1" applyFont="1" applyFill="1" applyAlignment="1" applyProtection="1">
      <alignment horizontal="left"/>
    </xf>
    <xf numFmtId="0" fontId="22" fillId="0" borderId="42" xfId="0" applyFont="1" applyBorder="1" applyAlignment="1">
      <alignment horizontal="center" wrapText="1"/>
    </xf>
    <xf numFmtId="0" fontId="22" fillId="0" borderId="0" xfId="0" applyFont="1" applyFill="1" applyAlignment="1" applyProtection="1">
      <alignment horizontal="left" vertical="top"/>
    </xf>
    <xf numFmtId="166" fontId="23" fillId="9" borderId="0" xfId="0" applyNumberFormat="1" applyFont="1" applyFill="1" applyBorder="1" applyAlignment="1" applyProtection="1">
      <alignment horizontal="left"/>
    </xf>
    <xf numFmtId="0" fontId="22" fillId="0" borderId="0" xfId="0" applyFont="1" applyAlignment="1">
      <alignment horizontal="center" vertical="center"/>
    </xf>
    <xf numFmtId="0" fontId="23" fillId="0" borderId="0" xfId="0" applyFont="1" applyFill="1" applyAlignment="1" applyProtection="1">
      <protection locked="0"/>
    </xf>
    <xf numFmtId="0" fontId="22" fillId="0" borderId="0" xfId="0" applyFont="1" applyFill="1" applyAlignment="1" applyProtection="1">
      <alignment vertical="center"/>
    </xf>
    <xf numFmtId="10" fontId="23" fillId="10" borderId="1" xfId="0" applyNumberFormat="1" applyFont="1" applyFill="1" applyBorder="1" applyProtection="1"/>
    <xf numFmtId="0" fontId="39" fillId="0" borderId="0" xfId="0" applyNumberFormat="1" applyFont="1" applyFill="1" applyBorder="1" applyProtection="1"/>
    <xf numFmtId="0" fontId="28" fillId="0" borderId="0" xfId="0" applyFont="1" applyAlignment="1">
      <alignment horizontal="left"/>
    </xf>
    <xf numFmtId="0" fontId="22" fillId="0" borderId="0" xfId="0" applyFont="1" applyAlignment="1"/>
    <xf numFmtId="0" fontId="22" fillId="0" borderId="0" xfId="0" applyFont="1" applyAlignment="1">
      <alignment vertical="center"/>
    </xf>
    <xf numFmtId="0" fontId="33" fillId="3" borderId="45" xfId="0" applyFont="1" applyFill="1" applyBorder="1" applyAlignment="1">
      <alignment wrapText="1"/>
    </xf>
    <xf numFmtId="0" fontId="23" fillId="2" borderId="17" xfId="0" applyFont="1" applyFill="1" applyBorder="1" applyAlignment="1">
      <alignment wrapText="1"/>
    </xf>
    <xf numFmtId="0" fontId="22" fillId="0" borderId="0" xfId="0" applyFont="1" applyAlignment="1" applyProtection="1">
      <alignment horizontal="centerContinuous" wrapText="1"/>
    </xf>
    <xf numFmtId="49" fontId="23" fillId="0" borderId="60" xfId="0" applyNumberFormat="1" applyFont="1" applyFill="1" applyBorder="1" applyAlignment="1" applyProtection="1">
      <alignment horizontal="center"/>
    </xf>
    <xf numFmtId="0" fontId="23" fillId="0" borderId="60" xfId="0" applyFont="1" applyFill="1" applyBorder="1" applyProtection="1"/>
    <xf numFmtId="0" fontId="23" fillId="0" borderId="57" xfId="0" applyFont="1" applyBorder="1" applyAlignment="1" applyProtection="1">
      <alignment wrapText="1"/>
    </xf>
    <xf numFmtId="0" fontId="23" fillId="0" borderId="57" xfId="0" applyFont="1" applyBorder="1" applyAlignment="1" applyProtection="1">
      <alignment horizontal="center" wrapText="1"/>
    </xf>
    <xf numFmtId="0" fontId="23" fillId="0" borderId="0" xfId="0" applyFont="1" applyFill="1" applyAlignment="1" applyProtection="1"/>
    <xf numFmtId="0" fontId="23" fillId="0" borderId="0" xfId="0" applyFont="1" applyAlignment="1" applyProtection="1">
      <alignment vertical="center"/>
      <protection locked="0"/>
    </xf>
    <xf numFmtId="14" fontId="23" fillId="0" borderId="1" xfId="0" applyNumberFormat="1" applyFont="1" applyFill="1" applyBorder="1" applyAlignment="1" applyProtection="1">
      <alignment horizontal="centerContinuous"/>
      <protection locked="0"/>
    </xf>
    <xf numFmtId="0" fontId="23" fillId="0" borderId="1" xfId="0" applyFont="1" applyFill="1" applyBorder="1" applyAlignment="1" applyProtection="1">
      <alignment horizontal="centerContinuous"/>
    </xf>
    <xf numFmtId="1" fontId="23" fillId="0" borderId="1" xfId="0" applyNumberFormat="1" applyFont="1" applyFill="1" applyBorder="1" applyAlignment="1" applyProtection="1">
      <alignment horizontal="centerContinuous"/>
      <protection locked="0"/>
    </xf>
    <xf numFmtId="1" fontId="23" fillId="0" borderId="1" xfId="0" applyNumberFormat="1" applyFont="1" applyFill="1" applyBorder="1" applyAlignment="1" applyProtection="1">
      <alignment horizontal="centerContinuous"/>
    </xf>
    <xf numFmtId="1" fontId="23" fillId="0" borderId="3" xfId="0" applyNumberFormat="1" applyFont="1" applyFill="1" applyBorder="1" applyAlignment="1" applyProtection="1">
      <alignment horizontal="centerContinuous"/>
    </xf>
    <xf numFmtId="0" fontId="22" fillId="0" borderId="0" xfId="0" applyFont="1" applyBorder="1" applyAlignment="1">
      <alignment horizontal="center"/>
    </xf>
    <xf numFmtId="0" fontId="9" fillId="10" borderId="61" xfId="0" applyFont="1" applyFill="1" applyBorder="1"/>
    <xf numFmtId="0" fontId="9" fillId="10" borderId="62" xfId="0" applyFont="1" applyFill="1" applyBorder="1"/>
    <xf numFmtId="165" fontId="23" fillId="0" borderId="35" xfId="8" applyNumberFormat="1" applyFont="1" applyFill="1" applyBorder="1" applyProtection="1">
      <protection locked="0"/>
    </xf>
    <xf numFmtId="165" fontId="27" fillId="0" borderId="35" xfId="8" applyNumberFormat="1" applyFont="1" applyFill="1" applyBorder="1" applyProtection="1">
      <protection locked="0"/>
    </xf>
    <xf numFmtId="165" fontId="27" fillId="9" borderId="36" xfId="8" applyNumberFormat="1" applyFont="1" applyFill="1" applyBorder="1" applyAlignment="1" applyProtection="1">
      <alignment horizontal="right"/>
    </xf>
    <xf numFmtId="165" fontId="27" fillId="9" borderId="36" xfId="1" applyNumberFormat="1" applyFont="1" applyFill="1" applyBorder="1" applyAlignment="1" applyProtection="1">
      <alignment horizontal="right"/>
    </xf>
    <xf numFmtId="165" fontId="27" fillId="0" borderId="36" xfId="8" applyNumberFormat="1" applyFont="1" applyFill="1" applyBorder="1" applyAlignment="1" applyProtection="1">
      <alignment horizontal="right"/>
      <protection locked="0"/>
    </xf>
    <xf numFmtId="165" fontId="37" fillId="0" borderId="40" xfId="13" applyNumberFormat="1" applyFont="1" applyFill="1" applyBorder="1" applyAlignment="1" applyProtection="1">
      <alignment horizontal="right"/>
    </xf>
    <xf numFmtId="165" fontId="37" fillId="9" borderId="40" xfId="8" applyNumberFormat="1" applyFont="1" applyFill="1" applyBorder="1" applyProtection="1"/>
    <xf numFmtId="165" fontId="23" fillId="0" borderId="1" xfId="8" applyNumberFormat="1" applyFont="1" applyFill="1" applyBorder="1" applyProtection="1">
      <protection locked="0"/>
    </xf>
    <xf numFmtId="166" fontId="23" fillId="9" borderId="0" xfId="0" applyNumberFormat="1" applyFont="1" applyFill="1" applyBorder="1" applyAlignment="1" applyProtection="1">
      <alignment horizontal="centerContinuous" vertical="center"/>
    </xf>
    <xf numFmtId="1" fontId="23" fillId="9" borderId="0" xfId="0" applyNumberFormat="1" applyFont="1" applyFill="1" applyBorder="1" applyAlignment="1" applyProtection="1">
      <alignment horizontal="centerContinuous" vertical="center"/>
    </xf>
    <xf numFmtId="165" fontId="23" fillId="9" borderId="1" xfId="8" applyNumberFormat="1" applyFont="1" applyFill="1" applyBorder="1" applyProtection="1"/>
    <xf numFmtId="164" fontId="23" fillId="9" borderId="1" xfId="1" applyNumberFormat="1" applyFont="1" applyFill="1" applyBorder="1" applyProtection="1"/>
    <xf numFmtId="165" fontId="27" fillId="4" borderId="14" xfId="8" applyNumberFormat="1" applyFont="1" applyFill="1" applyBorder="1" applyProtection="1">
      <protection locked="0"/>
    </xf>
    <xf numFmtId="165" fontId="23" fillId="4" borderId="17" xfId="1" applyNumberFormat="1" applyFont="1" applyFill="1" applyBorder="1" applyProtection="1">
      <protection locked="0"/>
    </xf>
    <xf numFmtId="165" fontId="27" fillId="4" borderId="17" xfId="1" applyNumberFormat="1" applyFont="1" applyFill="1" applyBorder="1" applyProtection="1">
      <protection locked="0"/>
    </xf>
    <xf numFmtId="165" fontId="23" fillId="4" borderId="20" xfId="1" applyNumberFormat="1" applyFont="1" applyFill="1" applyBorder="1" applyProtection="1">
      <protection locked="0"/>
    </xf>
    <xf numFmtId="165" fontId="27" fillId="4" borderId="20" xfId="1" applyNumberFormat="1" applyFont="1" applyFill="1" applyBorder="1" applyProtection="1">
      <protection locked="0"/>
    </xf>
    <xf numFmtId="165" fontId="27" fillId="9" borderId="14" xfId="8" applyNumberFormat="1" applyFont="1" applyFill="1" applyBorder="1" applyProtection="1"/>
    <xf numFmtId="165" fontId="27" fillId="9" borderId="15" xfId="8" applyNumberFormat="1" applyFont="1" applyFill="1" applyBorder="1" applyProtection="1"/>
    <xf numFmtId="165" fontId="27" fillId="9" borderId="17" xfId="1" applyNumberFormat="1" applyFont="1" applyFill="1" applyBorder="1" applyProtection="1"/>
    <xf numFmtId="165" fontId="27" fillId="9" borderId="18" xfId="1" applyNumberFormat="1" applyFont="1" applyFill="1" applyBorder="1" applyProtection="1"/>
    <xf numFmtId="165" fontId="27" fillId="9" borderId="20" xfId="1" applyNumberFormat="1" applyFont="1" applyFill="1" applyBorder="1" applyProtection="1"/>
    <xf numFmtId="165" fontId="27" fillId="9" borderId="22" xfId="1" applyNumberFormat="1" applyFont="1" applyFill="1" applyBorder="1" applyProtection="1"/>
    <xf numFmtId="165" fontId="23" fillId="9" borderId="51" xfId="8" applyNumberFormat="1" applyFont="1" applyFill="1" applyBorder="1" applyProtection="1"/>
    <xf numFmtId="165" fontId="27" fillId="9" borderId="51" xfId="8" applyNumberFormat="1" applyFont="1" applyFill="1" applyBorder="1" applyProtection="1"/>
    <xf numFmtId="0" fontId="33" fillId="3" borderId="63" xfId="13" applyFont="1" applyFill="1" applyBorder="1" applyAlignment="1" applyProtection="1">
      <alignment horizontal="center" vertical="center" wrapText="1"/>
    </xf>
    <xf numFmtId="0" fontId="9" fillId="0" borderId="0" xfId="0" applyFont="1" applyBorder="1" applyProtection="1"/>
    <xf numFmtId="0" fontId="12" fillId="0" borderId="0" xfId="0" applyFont="1" applyBorder="1" applyAlignment="1" applyProtection="1">
      <alignment vertical="center"/>
    </xf>
    <xf numFmtId="0" fontId="12" fillId="0" borderId="0" xfId="0" applyFont="1" applyBorder="1" applyAlignment="1" applyProtection="1">
      <alignment horizontal="centerContinuous" vertical="center"/>
    </xf>
    <xf numFmtId="0" fontId="12" fillId="0" borderId="0" xfId="0" applyFont="1" applyBorder="1" applyAlignment="1" applyProtection="1">
      <alignment horizontal="center"/>
    </xf>
    <xf numFmtId="0" fontId="12" fillId="0" borderId="0" xfId="0" applyFont="1" applyBorder="1" applyAlignment="1" applyProtection="1"/>
    <xf numFmtId="0" fontId="20" fillId="0" borderId="0" xfId="13" applyFont="1" applyFill="1" applyBorder="1" applyProtection="1"/>
    <xf numFmtId="0" fontId="19" fillId="0" borderId="0" xfId="13" applyFont="1" applyBorder="1" applyProtection="1"/>
    <xf numFmtId="165" fontId="27" fillId="0" borderId="14" xfId="8" applyNumberFormat="1" applyFont="1" applyFill="1" applyBorder="1" applyProtection="1">
      <protection locked="0"/>
    </xf>
    <xf numFmtId="165" fontId="27" fillId="0" borderId="14" xfId="8" applyNumberFormat="1" applyFont="1" applyFill="1" applyBorder="1" applyAlignment="1" applyProtection="1">
      <protection locked="0"/>
    </xf>
    <xf numFmtId="165" fontId="27" fillId="9" borderId="64" xfId="8" applyNumberFormat="1" applyFont="1" applyFill="1" applyBorder="1" applyAlignment="1" applyProtection="1"/>
    <xf numFmtId="165" fontId="27" fillId="9" borderId="4" xfId="1" applyNumberFormat="1" applyFont="1" applyFill="1" applyBorder="1" applyProtection="1"/>
    <xf numFmtId="165" fontId="27" fillId="9" borderId="4" xfId="1" applyNumberFormat="1" applyFont="1" applyFill="1" applyBorder="1" applyAlignment="1" applyProtection="1"/>
    <xf numFmtId="165" fontId="37" fillId="9" borderId="20" xfId="8" applyNumberFormat="1" applyFont="1" applyFill="1" applyBorder="1" applyAlignment="1" applyProtection="1"/>
    <xf numFmtId="165" fontId="37" fillId="9" borderId="20" xfId="8" applyNumberFormat="1" applyFont="1" applyFill="1" applyBorder="1" applyProtection="1"/>
    <xf numFmtId="165" fontId="37" fillId="9" borderId="65" xfId="8" applyNumberFormat="1" applyFont="1" applyFill="1" applyBorder="1" applyProtection="1"/>
    <xf numFmtId="164" fontId="27" fillId="0" borderId="17" xfId="1" applyNumberFormat="1" applyFont="1" applyFill="1" applyBorder="1" applyAlignment="1" applyProtection="1">
      <protection locked="0"/>
    </xf>
    <xf numFmtId="164" fontId="27" fillId="0" borderId="17" xfId="1" applyNumberFormat="1" applyFont="1" applyFill="1" applyBorder="1" applyProtection="1">
      <protection locked="0"/>
    </xf>
    <xf numFmtId="165" fontId="23" fillId="9" borderId="17" xfId="8" applyNumberFormat="1" applyFont="1" applyFill="1" applyBorder="1" applyAlignment="1">
      <alignment horizontal="right"/>
    </xf>
    <xf numFmtId="165" fontId="38" fillId="9" borderId="17" xfId="8" applyNumberFormat="1" applyFont="1" applyFill="1" applyBorder="1" applyAlignment="1">
      <alignment horizontal="right"/>
    </xf>
    <xf numFmtId="165" fontId="37" fillId="9" borderId="17" xfId="8" applyNumberFormat="1" applyFont="1" applyFill="1" applyBorder="1" applyAlignment="1">
      <alignment horizontal="right"/>
    </xf>
    <xf numFmtId="165" fontId="23" fillId="0" borderId="37" xfId="8" applyNumberFormat="1" applyFont="1" applyFill="1" applyBorder="1" applyProtection="1">
      <protection locked="0"/>
    </xf>
    <xf numFmtId="165" fontId="37" fillId="9" borderId="10" xfId="8" applyNumberFormat="1" applyFont="1" applyFill="1" applyBorder="1" applyProtection="1"/>
    <xf numFmtId="0" fontId="22" fillId="0" borderId="6" xfId="0" applyFont="1" applyBorder="1" applyAlignment="1" applyProtection="1">
      <alignment vertical="center"/>
    </xf>
    <xf numFmtId="0" fontId="22" fillId="0" borderId="11" xfId="0" applyFont="1" applyBorder="1" applyAlignment="1" applyProtection="1"/>
    <xf numFmtId="0" fontId="22" fillId="0" borderId="6" xfId="0" applyFont="1" applyBorder="1" applyAlignment="1" applyProtection="1"/>
    <xf numFmtId="0" fontId="40" fillId="0" borderId="0" xfId="0" applyFont="1" applyAlignment="1">
      <alignment wrapText="1"/>
    </xf>
    <xf numFmtId="0" fontId="13" fillId="0" borderId="0" xfId="0" applyFont="1" applyFill="1"/>
    <xf numFmtId="165" fontId="23" fillId="9" borderId="1" xfId="0" applyNumberFormat="1" applyFont="1" applyFill="1" applyBorder="1" applyAlignment="1" applyProtection="1"/>
    <xf numFmtId="165" fontId="27" fillId="0" borderId="35" xfId="8" applyNumberFormat="1" applyFont="1" applyFill="1" applyBorder="1" applyAlignment="1" applyProtection="1">
      <protection locked="0"/>
    </xf>
    <xf numFmtId="165" fontId="27" fillId="7" borderId="35" xfId="8" applyNumberFormat="1" applyFont="1" applyFill="1" applyBorder="1" applyAlignment="1"/>
    <xf numFmtId="165" fontId="27" fillId="7" borderId="35" xfId="1" applyNumberFormat="1" applyFont="1" applyFill="1" applyBorder="1" applyAlignment="1"/>
    <xf numFmtId="165" fontId="17" fillId="7" borderId="39" xfId="8" applyNumberFormat="1" applyFont="1" applyFill="1" applyBorder="1"/>
    <xf numFmtId="165" fontId="27" fillId="7" borderId="36" xfId="8" applyNumberFormat="1" applyFont="1" applyFill="1" applyBorder="1" applyAlignment="1"/>
    <xf numFmtId="165" fontId="27" fillId="7" borderId="36" xfId="1" applyNumberFormat="1" applyFont="1" applyFill="1" applyBorder="1" applyAlignment="1"/>
    <xf numFmtId="165" fontId="17" fillId="7" borderId="56" xfId="8" applyNumberFormat="1" applyFont="1" applyFill="1" applyBorder="1"/>
    <xf numFmtId="165" fontId="23" fillId="9" borderId="1" xfId="8" applyNumberFormat="1" applyFont="1" applyFill="1" applyBorder="1" applyAlignment="1" applyProtection="1">
      <alignment horizontal="center"/>
    </xf>
    <xf numFmtId="165" fontId="22" fillId="9" borderId="48" xfId="8" applyNumberFormat="1" applyFont="1" applyFill="1" applyBorder="1"/>
    <xf numFmtId="164" fontId="23" fillId="9" borderId="1" xfId="1" applyNumberFormat="1" applyFont="1" applyFill="1" applyBorder="1" applyAlignment="1" applyProtection="1">
      <alignment horizontal="center"/>
    </xf>
    <xf numFmtId="165" fontId="22" fillId="9" borderId="0" xfId="8" applyNumberFormat="1" applyFont="1" applyFill="1" applyBorder="1" applyAlignment="1" applyProtection="1">
      <alignment vertical="center"/>
    </xf>
    <xf numFmtId="165" fontId="22" fillId="0" borderId="0" xfId="0" applyNumberFormat="1" applyFont="1" applyAlignment="1" applyProtection="1">
      <alignment horizontal="left" vertical="top" wrapText="1"/>
    </xf>
    <xf numFmtId="165" fontId="22" fillId="0" borderId="0" xfId="0" applyNumberFormat="1" applyFont="1" applyAlignment="1" applyProtection="1">
      <alignment horizontal="right" vertical="center"/>
    </xf>
    <xf numFmtId="165" fontId="23" fillId="0" borderId="0" xfId="0" applyNumberFormat="1" applyFont="1" applyProtection="1"/>
    <xf numFmtId="164" fontId="23" fillId="0" borderId="1" xfId="1" applyNumberFormat="1" applyFont="1" applyBorder="1" applyProtection="1">
      <protection locked="0"/>
    </xf>
    <xf numFmtId="0" fontId="23" fillId="0" borderId="0" xfId="0" applyFont="1" applyProtection="1">
      <protection locked="0"/>
    </xf>
    <xf numFmtId="165" fontId="23" fillId="5" borderId="0" xfId="8" applyNumberFormat="1" applyFont="1" applyFill="1" applyBorder="1" applyProtection="1"/>
    <xf numFmtId="165" fontId="22" fillId="9" borderId="48" xfId="8" applyNumberFormat="1" applyFont="1" applyFill="1" applyBorder="1" applyProtection="1"/>
    <xf numFmtId="164" fontId="22" fillId="9" borderId="48" xfId="1" applyNumberFormat="1" applyFont="1" applyFill="1" applyBorder="1" applyProtection="1"/>
    <xf numFmtId="167" fontId="37" fillId="9" borderId="10" xfId="16" applyNumberFormat="1" applyFont="1" applyFill="1" applyBorder="1" applyAlignment="1" applyProtection="1">
      <alignment horizontal="right"/>
    </xf>
    <xf numFmtId="166" fontId="23" fillId="9" borderId="0" xfId="0" applyNumberFormat="1" applyFont="1" applyFill="1" applyAlignment="1">
      <alignment horizontal="centerContinuous" vertical="center"/>
    </xf>
    <xf numFmtId="1" fontId="19" fillId="7" borderId="0" xfId="13" applyNumberFormat="1" applyFont="1" applyFill="1" applyAlignment="1">
      <alignment horizontal="centerContinuous"/>
    </xf>
    <xf numFmtId="166" fontId="23" fillId="9" borderId="0" xfId="0" applyNumberFormat="1" applyFont="1" applyFill="1" applyAlignment="1">
      <alignment horizontal="centerContinuous"/>
    </xf>
    <xf numFmtId="0" fontId="23" fillId="9" borderId="0" xfId="0" applyFont="1" applyFill="1" applyAlignment="1">
      <alignment horizontal="centerContinuous" vertical="center"/>
    </xf>
    <xf numFmtId="49" fontId="23" fillId="0" borderId="0" xfId="0" applyNumberFormat="1" applyFont="1" applyAlignment="1" applyProtection="1">
      <alignment horizontal="right" wrapText="1"/>
    </xf>
    <xf numFmtId="49" fontId="41" fillId="0" borderId="0" xfId="0" applyNumberFormat="1" applyFont="1" applyAlignment="1" applyProtection="1">
      <alignment horizontal="right" wrapText="1"/>
    </xf>
    <xf numFmtId="165" fontId="41" fillId="9" borderId="0" xfId="8" applyNumberFormat="1" applyFont="1" applyFill="1" applyBorder="1" applyProtection="1"/>
    <xf numFmtId="164" fontId="27" fillId="0" borderId="66" xfId="1" applyNumberFormat="1" applyFont="1" applyFill="1" applyBorder="1" applyAlignment="1" applyProtection="1">
      <protection locked="0"/>
    </xf>
    <xf numFmtId="164" fontId="27" fillId="0" borderId="66" xfId="1" applyNumberFormat="1" applyFont="1" applyFill="1" applyBorder="1" applyProtection="1">
      <protection locked="0"/>
    </xf>
    <xf numFmtId="0" fontId="41" fillId="0" borderId="0" xfId="0" applyFont="1" applyAlignment="1" applyProtection="1">
      <alignment horizontal="right"/>
    </xf>
  </cellXfs>
  <cellStyles count="28">
    <cellStyle name="Comma" xfId="1" builtinId="3"/>
    <cellStyle name="Comma 2" xfId="2" xr:uid="{00000000-0005-0000-0000-000001000000}"/>
    <cellStyle name="Comma 2 2" xfId="3" xr:uid="{00000000-0005-0000-0000-000002000000}"/>
    <cellStyle name="Comma 2 2 2" xfId="18" xr:uid="{00000000-0005-0000-0000-000003000000}"/>
    <cellStyle name="Comma 2 3" xfId="4" xr:uid="{00000000-0005-0000-0000-000004000000}"/>
    <cellStyle name="Comma 2 3 2" xfId="19" xr:uid="{00000000-0005-0000-0000-000005000000}"/>
    <cellStyle name="Comma 2 4" xfId="5" xr:uid="{00000000-0005-0000-0000-000006000000}"/>
    <cellStyle name="Comma 2 4 2" xfId="20" xr:uid="{00000000-0005-0000-0000-000007000000}"/>
    <cellStyle name="Comma 2 5" xfId="17" xr:uid="{00000000-0005-0000-0000-000008000000}"/>
    <cellStyle name="Comma 3" xfId="6" xr:uid="{00000000-0005-0000-0000-000009000000}"/>
    <cellStyle name="Comma 3 2" xfId="21" xr:uid="{00000000-0005-0000-0000-00000A000000}"/>
    <cellStyle name="Comma 4" xfId="7" xr:uid="{00000000-0005-0000-0000-00000B000000}"/>
    <cellStyle name="Comma 4 2" xfId="22" xr:uid="{00000000-0005-0000-0000-00000C000000}"/>
    <cellStyle name="Currency" xfId="8" builtinId="4"/>
    <cellStyle name="Currency 2" xfId="14" xr:uid="{00000000-0005-0000-0000-00000E000000}"/>
    <cellStyle name="Hyperlink" xfId="9" builtinId="8"/>
    <cellStyle name="Normal" xfId="0" builtinId="0"/>
    <cellStyle name="Normal 2" xfId="10" xr:uid="{00000000-0005-0000-0000-000011000000}"/>
    <cellStyle name="Normal 2 2" xfId="23" xr:uid="{00000000-0005-0000-0000-000012000000}"/>
    <cellStyle name="Normal 3" xfId="11" xr:uid="{00000000-0005-0000-0000-000013000000}"/>
    <cellStyle name="Normal 3 2" xfId="24" xr:uid="{00000000-0005-0000-0000-000014000000}"/>
    <cellStyle name="Normal 4" xfId="13" xr:uid="{00000000-0005-0000-0000-000015000000}"/>
    <cellStyle name="Normal 4 2" xfId="16" xr:uid="{00000000-0005-0000-0000-000016000000}"/>
    <cellStyle name="Normal 4 2 2" xfId="26" xr:uid="{00000000-0005-0000-0000-000017000000}"/>
    <cellStyle name="Normal 4 3" xfId="25" xr:uid="{00000000-0005-0000-0000-000018000000}"/>
    <cellStyle name="Normal 5" xfId="15" xr:uid="{00000000-0005-0000-0000-000019000000}"/>
    <cellStyle name="Percent" xfId="12" builtinId="5"/>
    <cellStyle name="Percent 2" xfId="27" xr:uid="{00000000-0005-0000-0000-00001B000000}"/>
  </cellStyles>
  <dxfs count="0"/>
  <tableStyles count="0" defaultTableStyle="TableStyleMedium9" defaultPivotStyle="PivotStyleLight16"/>
  <colors>
    <mruColors>
      <color rgb="FF969696"/>
      <color rgb="FF333333"/>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9"/>
  <sheetViews>
    <sheetView tabSelected="1" zoomScale="79" zoomScaleNormal="79" zoomScaleSheetLayoutView="79" workbookViewId="0"/>
  </sheetViews>
  <sheetFormatPr defaultColWidth="0" defaultRowHeight="15.5" zeroHeight="1" x14ac:dyDescent="0.35"/>
  <cols>
    <col min="1" max="1" width="3.8984375" style="123" customWidth="1"/>
    <col min="2" max="2" width="24.09765625" style="83" customWidth="1"/>
    <col min="3" max="3" width="31.796875" style="83" customWidth="1"/>
    <col min="4" max="4" width="6.296875" style="83" customWidth="1"/>
    <col min="5" max="5" width="11.69921875" style="83" customWidth="1"/>
    <col min="6" max="6" width="14.296875" style="83" customWidth="1"/>
    <col min="7" max="7" width="36.296875" style="83" customWidth="1"/>
    <col min="8" max="8" width="9.296875" style="83" hidden="1" customWidth="1"/>
    <col min="9" max="9" width="11.19921875" style="323" hidden="1" customWidth="1"/>
    <col min="10" max="10" width="9.296875" style="83" hidden="1" customWidth="1"/>
    <col min="11" max="12" width="0" style="83" hidden="1" customWidth="1"/>
    <col min="13" max="16384" width="9.296875" style="83" hidden="1"/>
  </cols>
  <sheetData>
    <row r="1" spans="1:10" x14ac:dyDescent="0.35">
      <c r="A1" s="326" t="s">
        <v>56</v>
      </c>
      <c r="B1" s="79"/>
      <c r="C1" s="79"/>
      <c r="D1" s="79"/>
      <c r="E1" s="79"/>
      <c r="F1" s="79"/>
      <c r="G1" s="439" t="s">
        <v>371</v>
      </c>
    </row>
    <row r="2" spans="1:10" x14ac:dyDescent="0.35">
      <c r="A2" s="112" t="s">
        <v>53</v>
      </c>
      <c r="B2" s="79"/>
      <c r="C2" s="79"/>
      <c r="D2" s="79"/>
      <c r="E2" s="79"/>
      <c r="F2" s="79"/>
      <c r="G2" s="324"/>
    </row>
    <row r="3" spans="1:10" ht="30.5" customHeight="1" x14ac:dyDescent="0.35">
      <c r="A3" s="81" t="s">
        <v>331</v>
      </c>
      <c r="B3" s="72"/>
      <c r="C3" s="72"/>
      <c r="D3" s="72"/>
      <c r="E3" s="72"/>
      <c r="F3" s="72"/>
      <c r="G3" s="72"/>
      <c r="H3" s="77"/>
    </row>
    <row r="4" spans="1:10" ht="15" customHeight="1" x14ac:dyDescent="0.35">
      <c r="A4" s="81" t="s">
        <v>206</v>
      </c>
      <c r="B4" s="81"/>
      <c r="C4" s="81"/>
      <c r="D4" s="81"/>
      <c r="E4" s="81"/>
      <c r="F4" s="81"/>
      <c r="G4" s="81"/>
      <c r="H4" s="77"/>
    </row>
    <row r="5" spans="1:10" ht="16.399999999999999" customHeight="1" x14ac:dyDescent="0.35">
      <c r="A5" s="80" t="s">
        <v>302</v>
      </c>
      <c r="B5" s="82"/>
      <c r="D5" s="82"/>
      <c r="E5" s="82"/>
      <c r="F5" s="82"/>
      <c r="G5" s="82"/>
      <c r="H5" s="77"/>
    </row>
    <row r="6" spans="1:10" ht="24" customHeight="1" x14ac:dyDescent="0.35">
      <c r="A6" s="78" t="s">
        <v>6</v>
      </c>
      <c r="B6" s="84" t="s">
        <v>36</v>
      </c>
      <c r="C6" s="79"/>
      <c r="D6" s="79"/>
      <c r="E6" s="79"/>
      <c r="F6" s="79"/>
      <c r="G6" s="79"/>
    </row>
    <row r="7" spans="1:10" ht="22.4" customHeight="1" x14ac:dyDescent="0.35">
      <c r="A7" s="78"/>
      <c r="B7" s="319" t="s">
        <v>346</v>
      </c>
      <c r="C7" s="86"/>
      <c r="E7" s="85"/>
      <c r="F7" s="87" t="s">
        <v>55</v>
      </c>
      <c r="G7" s="88"/>
    </row>
    <row r="8" spans="1:10" ht="20" customHeight="1" x14ac:dyDescent="0.35">
      <c r="A8" s="78"/>
      <c r="B8" s="319" t="s">
        <v>37</v>
      </c>
      <c r="C8" s="89"/>
      <c r="E8" s="79"/>
      <c r="F8" s="87" t="s">
        <v>98</v>
      </c>
      <c r="G8" s="88"/>
    </row>
    <row r="9" spans="1:10" ht="20" customHeight="1" x14ac:dyDescent="0.35">
      <c r="A9" s="78"/>
      <c r="B9" s="95" t="s">
        <v>54</v>
      </c>
      <c r="C9" s="93"/>
      <c r="E9" s="90"/>
      <c r="F9" s="95" t="s">
        <v>40</v>
      </c>
      <c r="G9" s="88"/>
    </row>
    <row r="10" spans="1:10" ht="20" customHeight="1" x14ac:dyDescent="0.35">
      <c r="A10" s="78"/>
      <c r="B10" s="95" t="s">
        <v>67</v>
      </c>
      <c r="C10" s="93"/>
      <c r="E10" s="96"/>
      <c r="F10" s="95" t="s">
        <v>51</v>
      </c>
      <c r="G10" s="88"/>
    </row>
    <row r="11" spans="1:10" ht="20" customHeight="1" x14ac:dyDescent="0.35">
      <c r="A11" s="78"/>
      <c r="B11" s="95" t="s">
        <v>62</v>
      </c>
      <c r="C11" s="97"/>
      <c r="E11" s="90"/>
      <c r="F11" s="95" t="s">
        <v>64</v>
      </c>
      <c r="G11" s="89"/>
    </row>
    <row r="12" spans="1:10" ht="20" customHeight="1" x14ac:dyDescent="0.35">
      <c r="A12" s="78"/>
      <c r="B12" s="95" t="s">
        <v>63</v>
      </c>
      <c r="C12" s="93"/>
      <c r="D12" s="95" t="s">
        <v>65</v>
      </c>
      <c r="E12" s="98" t="s">
        <v>259</v>
      </c>
      <c r="F12" s="95" t="s">
        <v>66</v>
      </c>
      <c r="G12" s="99"/>
    </row>
    <row r="13" spans="1:10" s="79" customFormat="1" ht="23.5" customHeight="1" x14ac:dyDescent="0.35">
      <c r="A13" s="78" t="s">
        <v>8</v>
      </c>
      <c r="B13" s="101" t="s">
        <v>275</v>
      </c>
      <c r="C13" s="91"/>
      <c r="D13" s="91"/>
      <c r="E13" s="91"/>
      <c r="F13" s="90"/>
      <c r="G13" s="102"/>
      <c r="I13" s="325"/>
      <c r="J13" s="325"/>
    </row>
    <row r="14" spans="1:10" s="79" customFormat="1" ht="18" customHeight="1" x14ac:dyDescent="0.35">
      <c r="A14" s="78"/>
      <c r="B14" s="103" t="s">
        <v>277</v>
      </c>
      <c r="C14" s="91"/>
      <c r="D14" s="91"/>
      <c r="E14" s="91"/>
      <c r="F14" s="90"/>
      <c r="G14" s="104"/>
      <c r="I14" s="325"/>
      <c r="J14" s="83" t="s">
        <v>60</v>
      </c>
    </row>
    <row r="15" spans="1:10" s="79" customFormat="1" ht="16.5" customHeight="1" x14ac:dyDescent="0.35">
      <c r="A15" s="78"/>
      <c r="B15" s="91" t="s">
        <v>266</v>
      </c>
      <c r="C15" s="100"/>
      <c r="D15" s="350"/>
      <c r="E15" s="349"/>
      <c r="F15" s="349"/>
      <c r="G15" s="351"/>
      <c r="I15" s="325"/>
      <c r="J15" s="325" t="s">
        <v>61</v>
      </c>
    </row>
    <row r="16" spans="1:10" s="79" customFormat="1" ht="26.5" customHeight="1" x14ac:dyDescent="0.35">
      <c r="A16" s="78" t="s">
        <v>10</v>
      </c>
      <c r="B16" s="80" t="s">
        <v>258</v>
      </c>
      <c r="C16" s="91"/>
      <c r="D16" s="91"/>
      <c r="E16" s="91"/>
      <c r="F16" s="90"/>
      <c r="G16" s="102"/>
      <c r="I16" s="325"/>
      <c r="J16" s="325"/>
    </row>
    <row r="17" spans="1:10" s="79" customFormat="1" ht="14.5" customHeight="1" x14ac:dyDescent="0.35">
      <c r="A17" s="78"/>
      <c r="B17" s="103" t="s">
        <v>276</v>
      </c>
      <c r="C17" s="91"/>
      <c r="D17" s="91"/>
      <c r="E17" s="91"/>
      <c r="F17" s="90"/>
      <c r="G17" s="102"/>
      <c r="I17" s="325"/>
      <c r="J17" s="325"/>
    </row>
    <row r="18" spans="1:10" s="79" customFormat="1" ht="14.5" customHeight="1" x14ac:dyDescent="0.35">
      <c r="A18" s="78"/>
      <c r="B18" s="103" t="s">
        <v>249</v>
      </c>
      <c r="C18" s="104"/>
      <c r="D18" s="91"/>
      <c r="E18" s="91"/>
      <c r="F18" s="90"/>
      <c r="G18" s="102"/>
      <c r="I18" s="325"/>
      <c r="J18" s="325"/>
    </row>
    <row r="19" spans="1:10" ht="28" customHeight="1" x14ac:dyDescent="0.35">
      <c r="A19" s="78" t="s">
        <v>11</v>
      </c>
      <c r="B19" s="84" t="s">
        <v>38</v>
      </c>
      <c r="C19" s="79"/>
      <c r="D19" s="79"/>
      <c r="E19" s="79"/>
      <c r="F19" s="79"/>
      <c r="G19" s="79"/>
      <c r="I19" s="83"/>
    </row>
    <row r="20" spans="1:10" ht="14.15" customHeight="1" x14ac:dyDescent="0.35">
      <c r="A20" s="78"/>
      <c r="B20" s="105" t="s">
        <v>88</v>
      </c>
      <c r="C20" s="105"/>
      <c r="D20" s="105"/>
      <c r="E20" s="105"/>
      <c r="F20" s="105"/>
      <c r="G20" s="105"/>
      <c r="H20" s="79"/>
    </row>
    <row r="21" spans="1:10" ht="15.5" customHeight="1" x14ac:dyDescent="0.35">
      <c r="A21" s="106" t="s">
        <v>89</v>
      </c>
      <c r="B21" s="107" t="s">
        <v>90</v>
      </c>
      <c r="C21" s="107"/>
      <c r="D21" s="107"/>
      <c r="E21" s="107"/>
      <c r="F21" s="107"/>
      <c r="G21" s="107"/>
      <c r="H21" s="79"/>
    </row>
    <row r="22" spans="1:10" ht="15" customHeight="1" x14ac:dyDescent="0.35">
      <c r="A22" s="106" t="s">
        <v>91</v>
      </c>
      <c r="B22" s="108" t="s">
        <v>328</v>
      </c>
      <c r="C22" s="109"/>
      <c r="D22" s="109"/>
      <c r="E22" s="109"/>
      <c r="F22" s="109"/>
      <c r="G22" s="109"/>
    </row>
    <row r="23" spans="1:10" ht="15" customHeight="1" x14ac:dyDescent="0.35">
      <c r="A23" s="106"/>
      <c r="B23" s="108" t="s">
        <v>278</v>
      </c>
      <c r="C23" s="109"/>
      <c r="D23" s="109"/>
      <c r="E23" s="109"/>
      <c r="F23" s="109"/>
      <c r="G23" s="109"/>
    </row>
    <row r="24" spans="1:10" x14ac:dyDescent="0.35">
      <c r="A24" s="106"/>
      <c r="B24" s="108" t="s">
        <v>279</v>
      </c>
      <c r="C24" s="109"/>
      <c r="D24" s="109"/>
      <c r="E24" s="109"/>
      <c r="F24" s="109"/>
      <c r="G24" s="109"/>
    </row>
    <row r="25" spans="1:10" ht="17.399999999999999" customHeight="1" x14ac:dyDescent="0.35">
      <c r="A25" s="106" t="s">
        <v>92</v>
      </c>
      <c r="B25" s="108" t="s">
        <v>280</v>
      </c>
      <c r="C25" s="108"/>
      <c r="D25" s="108"/>
      <c r="E25" s="108"/>
      <c r="F25" s="108"/>
      <c r="G25" s="108"/>
    </row>
    <row r="26" spans="1:10" ht="17.399999999999999" customHeight="1" x14ac:dyDescent="0.35">
      <c r="A26" s="106"/>
      <c r="B26" s="108" t="s">
        <v>281</v>
      </c>
      <c r="C26" s="108"/>
      <c r="D26" s="108"/>
      <c r="E26" s="108"/>
      <c r="F26" s="108"/>
      <c r="G26" s="108"/>
    </row>
    <row r="27" spans="1:10" ht="15.65" customHeight="1" x14ac:dyDescent="0.35">
      <c r="A27" s="106" t="s">
        <v>93</v>
      </c>
      <c r="B27" s="107" t="s">
        <v>282</v>
      </c>
      <c r="C27" s="107"/>
      <c r="D27" s="107"/>
      <c r="E27" s="107"/>
      <c r="F27" s="107"/>
      <c r="G27" s="107"/>
    </row>
    <row r="28" spans="1:10" x14ac:dyDescent="0.35">
      <c r="A28" s="106"/>
      <c r="B28" s="107" t="s">
        <v>283</v>
      </c>
      <c r="C28" s="107"/>
      <c r="D28" s="107"/>
      <c r="E28" s="107"/>
      <c r="F28" s="107"/>
      <c r="G28" s="107"/>
    </row>
    <row r="29" spans="1:10" ht="16.25" customHeight="1" x14ac:dyDescent="0.35">
      <c r="A29" s="106"/>
      <c r="B29" s="107" t="s">
        <v>284</v>
      </c>
      <c r="C29" s="107"/>
      <c r="D29" s="107"/>
      <c r="E29" s="107"/>
      <c r="F29" s="107"/>
      <c r="G29" s="107"/>
    </row>
    <row r="30" spans="1:10" ht="16.25" customHeight="1" x14ac:dyDescent="0.35">
      <c r="A30" s="106"/>
      <c r="B30" s="107" t="s">
        <v>285</v>
      </c>
      <c r="C30" s="107"/>
      <c r="D30" s="107"/>
      <c r="E30" s="107"/>
      <c r="F30" s="107"/>
      <c r="G30" s="107"/>
    </row>
    <row r="31" spans="1:10" ht="16.75" customHeight="1" x14ac:dyDescent="0.35">
      <c r="A31" s="106" t="s">
        <v>94</v>
      </c>
      <c r="B31" s="107" t="s">
        <v>286</v>
      </c>
      <c r="C31" s="107"/>
      <c r="D31" s="107"/>
      <c r="E31" s="107"/>
      <c r="F31" s="107"/>
      <c r="G31" s="107"/>
    </row>
    <row r="32" spans="1:10" ht="17.399999999999999" customHeight="1" x14ac:dyDescent="0.35">
      <c r="A32" s="106"/>
      <c r="B32" s="107" t="s">
        <v>287</v>
      </c>
      <c r="C32" s="107"/>
      <c r="D32" s="107"/>
      <c r="E32" s="107"/>
      <c r="F32" s="107"/>
      <c r="G32" s="107"/>
    </row>
    <row r="33" spans="1:12" x14ac:dyDescent="0.35">
      <c r="A33" s="106" t="s">
        <v>95</v>
      </c>
      <c r="B33" s="107" t="s">
        <v>288</v>
      </c>
      <c r="C33" s="107"/>
      <c r="D33" s="107"/>
      <c r="E33" s="107"/>
      <c r="F33" s="107"/>
      <c r="G33" s="107"/>
    </row>
    <row r="34" spans="1:12" ht="17.399999999999999" customHeight="1" x14ac:dyDescent="0.35">
      <c r="A34" s="106"/>
      <c r="B34" s="107" t="s">
        <v>289</v>
      </c>
      <c r="C34" s="107"/>
      <c r="D34" s="107"/>
      <c r="E34" s="107"/>
      <c r="F34" s="107"/>
      <c r="G34" s="107"/>
    </row>
    <row r="35" spans="1:12" ht="17.399999999999999" customHeight="1" x14ac:dyDescent="0.35">
      <c r="A35" s="106"/>
      <c r="B35" s="107" t="s">
        <v>290</v>
      </c>
      <c r="C35" s="107"/>
      <c r="D35" s="107"/>
      <c r="E35" s="107"/>
      <c r="F35" s="107"/>
      <c r="G35" s="107"/>
    </row>
    <row r="36" spans="1:12" x14ac:dyDescent="0.35">
      <c r="A36" s="106" t="s">
        <v>96</v>
      </c>
      <c r="B36" s="108" t="s">
        <v>264</v>
      </c>
      <c r="C36" s="108"/>
      <c r="D36" s="108"/>
      <c r="E36" s="108"/>
      <c r="F36" s="108"/>
      <c r="G36" s="108"/>
    </row>
    <row r="37" spans="1:12" x14ac:dyDescent="0.35">
      <c r="A37" s="106"/>
      <c r="B37" s="108" t="s">
        <v>265</v>
      </c>
      <c r="C37" s="108"/>
      <c r="D37" s="108"/>
      <c r="E37" s="108"/>
      <c r="F37" s="108"/>
      <c r="G37" s="108"/>
    </row>
    <row r="38" spans="1:12" x14ac:dyDescent="0.35">
      <c r="A38" s="106" t="s">
        <v>97</v>
      </c>
      <c r="B38" s="110" t="s">
        <v>291</v>
      </c>
      <c r="C38" s="110"/>
      <c r="D38" s="110"/>
      <c r="E38" s="110"/>
      <c r="F38" s="110"/>
      <c r="G38" s="110"/>
      <c r="I38" s="325"/>
      <c r="J38" s="79"/>
      <c r="K38" s="79"/>
      <c r="L38" s="79"/>
    </row>
    <row r="39" spans="1:12" ht="15" customHeight="1" x14ac:dyDescent="0.35">
      <c r="A39" s="106"/>
      <c r="B39" s="110" t="s">
        <v>292</v>
      </c>
      <c r="C39" s="110"/>
      <c r="D39" s="110"/>
      <c r="E39" s="110"/>
      <c r="F39" s="110"/>
      <c r="G39" s="110"/>
      <c r="I39" s="325"/>
      <c r="J39" s="79"/>
      <c r="K39" s="79"/>
      <c r="L39" s="79"/>
    </row>
    <row r="40" spans="1:12" ht="21.5" customHeight="1" x14ac:dyDescent="0.35">
      <c r="A40" s="78"/>
      <c r="B40" s="109" t="s">
        <v>293</v>
      </c>
      <c r="C40" s="111"/>
      <c r="D40" s="111"/>
      <c r="E40" s="111"/>
      <c r="F40" s="111"/>
      <c r="G40" s="111"/>
      <c r="I40" s="325"/>
      <c r="J40" s="79"/>
      <c r="K40" s="79"/>
      <c r="L40" s="79"/>
    </row>
    <row r="41" spans="1:12" x14ac:dyDescent="0.35">
      <c r="A41" s="78"/>
      <c r="B41" s="111" t="s">
        <v>294</v>
      </c>
      <c r="C41" s="111"/>
      <c r="D41" s="111"/>
      <c r="E41" s="111"/>
      <c r="F41" s="111"/>
      <c r="G41" s="111"/>
      <c r="I41" s="325"/>
      <c r="J41" s="79"/>
      <c r="K41" s="79"/>
      <c r="L41" s="79"/>
    </row>
    <row r="42" spans="1:12" x14ac:dyDescent="0.35">
      <c r="A42" s="78"/>
      <c r="B42" s="111" t="s">
        <v>295</v>
      </c>
      <c r="C42" s="111"/>
      <c r="D42" s="111"/>
      <c r="E42" s="111"/>
      <c r="F42" s="111"/>
      <c r="G42" s="111"/>
    </row>
    <row r="43" spans="1:12" x14ac:dyDescent="0.35">
      <c r="A43" s="78"/>
      <c r="B43" s="111" t="s">
        <v>296</v>
      </c>
      <c r="C43" s="111"/>
      <c r="D43" s="111"/>
      <c r="E43" s="111"/>
      <c r="F43" s="111"/>
      <c r="G43" s="111"/>
    </row>
    <row r="44" spans="1:12" x14ac:dyDescent="0.35">
      <c r="A44" s="78"/>
      <c r="B44" s="111" t="s">
        <v>297</v>
      </c>
      <c r="C44" s="111"/>
      <c r="D44" s="111"/>
      <c r="E44" s="111"/>
      <c r="F44" s="111"/>
      <c r="G44" s="111"/>
    </row>
    <row r="45" spans="1:12" ht="21" customHeight="1" x14ac:dyDescent="0.35">
      <c r="A45" s="78"/>
      <c r="B45" s="113" t="s">
        <v>58</v>
      </c>
      <c r="C45" s="100"/>
      <c r="D45" s="100"/>
      <c r="E45" s="85"/>
      <c r="F45" s="79"/>
      <c r="G45" s="79"/>
    </row>
    <row r="46" spans="1:12" ht="25.5" customHeight="1" x14ac:dyDescent="0.35">
      <c r="A46" s="78"/>
      <c r="B46" s="90" t="s">
        <v>329</v>
      </c>
      <c r="C46" s="90"/>
      <c r="D46" s="90"/>
      <c r="E46" s="90"/>
      <c r="F46" s="79"/>
      <c r="G46" s="409">
        <f>'WS A Summary'!C66</f>
        <v>0</v>
      </c>
    </row>
    <row r="47" spans="1:12" ht="15" customHeight="1" x14ac:dyDescent="0.35">
      <c r="A47" s="78"/>
      <c r="B47" s="110" t="s">
        <v>324</v>
      </c>
      <c r="C47" s="110"/>
      <c r="D47" s="114"/>
      <c r="E47" s="79"/>
      <c r="F47" s="115"/>
      <c r="G47" s="115"/>
    </row>
    <row r="48" spans="1:12" ht="20.5" customHeight="1" x14ac:dyDescent="0.35">
      <c r="A48" s="78"/>
      <c r="B48" s="88"/>
      <c r="C48" s="116"/>
      <c r="D48" s="116"/>
      <c r="E48" s="88"/>
      <c r="F48" s="116"/>
      <c r="G48" s="116"/>
    </row>
    <row r="49" spans="1:10" ht="15" customHeight="1" x14ac:dyDescent="0.35">
      <c r="A49" s="78"/>
      <c r="B49" s="79" t="s">
        <v>39</v>
      </c>
      <c r="C49" s="79"/>
      <c r="D49" s="79"/>
      <c r="E49" s="79" t="s">
        <v>40</v>
      </c>
      <c r="F49" s="79"/>
      <c r="G49" s="79"/>
    </row>
    <row r="50" spans="1:10" ht="23.5" customHeight="1" x14ac:dyDescent="0.35">
      <c r="A50" s="78"/>
      <c r="B50" s="88"/>
      <c r="C50" s="116"/>
      <c r="D50" s="116"/>
      <c r="E50" s="348"/>
      <c r="F50" s="349"/>
      <c r="G50" s="85"/>
    </row>
    <row r="51" spans="1:10" x14ac:dyDescent="0.35">
      <c r="A51" s="78"/>
      <c r="B51" s="79" t="s">
        <v>41</v>
      </c>
      <c r="C51" s="79"/>
      <c r="D51" s="79"/>
      <c r="E51" s="79" t="s">
        <v>42</v>
      </c>
      <c r="F51" s="79"/>
      <c r="G51" s="79"/>
    </row>
    <row r="52" spans="1:10" s="79" customFormat="1" ht="27" customHeight="1" x14ac:dyDescent="0.35">
      <c r="A52" s="78" t="s">
        <v>12</v>
      </c>
      <c r="B52" s="84" t="s">
        <v>330</v>
      </c>
      <c r="I52" s="325"/>
    </row>
    <row r="53" spans="1:10" s="79" customFormat="1" ht="15" customHeight="1" x14ac:dyDescent="0.35">
      <c r="B53" s="91" t="s">
        <v>69</v>
      </c>
      <c r="C53" s="100"/>
      <c r="D53" s="90"/>
      <c r="E53" s="104"/>
      <c r="I53" s="325"/>
      <c r="J53" s="325"/>
    </row>
    <row r="54" spans="1:10" s="79" customFormat="1" ht="16.75" customHeight="1" x14ac:dyDescent="0.35">
      <c r="B54" s="117" t="s">
        <v>262</v>
      </c>
      <c r="C54" s="118"/>
      <c r="D54" s="118"/>
      <c r="E54" s="118"/>
      <c r="F54" s="118"/>
      <c r="G54" s="118"/>
      <c r="I54" s="325"/>
      <c r="J54" s="325"/>
    </row>
    <row r="55" spans="1:10" s="79" customFormat="1" x14ac:dyDescent="0.35">
      <c r="A55" s="78"/>
      <c r="B55" s="79" t="s">
        <v>263</v>
      </c>
      <c r="I55" s="325"/>
      <c r="J55" s="325"/>
    </row>
    <row r="56" spans="1:10" s="79" customFormat="1" x14ac:dyDescent="0.35">
      <c r="A56" s="119"/>
      <c r="C56" s="81" t="s">
        <v>70</v>
      </c>
      <c r="D56" s="81"/>
      <c r="E56" s="81" t="s">
        <v>71</v>
      </c>
      <c r="F56" s="81"/>
      <c r="I56" s="325"/>
      <c r="J56" s="325"/>
    </row>
    <row r="57" spans="1:10" s="79" customFormat="1" ht="19" customHeight="1" x14ac:dyDescent="0.35">
      <c r="A57" s="119"/>
      <c r="B57" s="92" t="s">
        <v>72</v>
      </c>
      <c r="C57" s="88"/>
      <c r="D57" s="90"/>
      <c r="E57" s="350"/>
      <c r="F57" s="351"/>
      <c r="I57" s="325"/>
      <c r="J57" s="325"/>
    </row>
    <row r="58" spans="1:10" s="79" customFormat="1" ht="19" customHeight="1" x14ac:dyDescent="0.35">
      <c r="A58" s="119"/>
      <c r="B58" s="92" t="s">
        <v>73</v>
      </c>
      <c r="C58" s="88"/>
      <c r="D58" s="90"/>
      <c r="E58" s="350"/>
      <c r="F58" s="351"/>
      <c r="I58" s="325"/>
      <c r="J58" s="325"/>
    </row>
    <row r="59" spans="1:10" s="79" customFormat="1" ht="19" customHeight="1" x14ac:dyDescent="0.35">
      <c r="A59" s="78"/>
      <c r="B59" s="92" t="s">
        <v>74</v>
      </c>
      <c r="C59" s="88"/>
      <c r="D59" s="90"/>
      <c r="E59" s="350"/>
      <c r="F59" s="351"/>
      <c r="I59" s="325"/>
      <c r="J59" s="325"/>
    </row>
    <row r="60" spans="1:10" s="79" customFormat="1" ht="19" customHeight="1" x14ac:dyDescent="0.35">
      <c r="A60" s="78"/>
      <c r="B60" s="92" t="s">
        <v>75</v>
      </c>
      <c r="C60" s="88"/>
      <c r="D60" s="90"/>
      <c r="E60" s="350"/>
      <c r="F60" s="351"/>
      <c r="I60" s="325"/>
      <c r="J60" s="325"/>
    </row>
    <row r="61" spans="1:10" s="79" customFormat="1" ht="19" customHeight="1" x14ac:dyDescent="0.35">
      <c r="A61" s="78"/>
      <c r="B61" s="92" t="s">
        <v>76</v>
      </c>
      <c r="C61" s="88"/>
      <c r="D61" s="90"/>
      <c r="E61" s="350"/>
      <c r="F61" s="351"/>
      <c r="I61" s="325"/>
      <c r="J61" s="325"/>
    </row>
    <row r="62" spans="1:10" s="79" customFormat="1" ht="19" customHeight="1" x14ac:dyDescent="0.35">
      <c r="A62" s="78"/>
      <c r="B62" s="92" t="s">
        <v>77</v>
      </c>
      <c r="C62" s="88"/>
      <c r="D62" s="90"/>
      <c r="E62" s="350"/>
      <c r="F62" s="351"/>
      <c r="I62" s="325"/>
      <c r="J62" s="325"/>
    </row>
    <row r="63" spans="1:10" s="79" customFormat="1" ht="19" customHeight="1" x14ac:dyDescent="0.35">
      <c r="A63" s="78"/>
      <c r="B63" s="92" t="s">
        <v>78</v>
      </c>
      <c r="C63" s="88"/>
      <c r="D63" s="90"/>
      <c r="E63" s="350"/>
      <c r="F63" s="351"/>
      <c r="I63" s="325"/>
      <c r="J63" s="325"/>
    </row>
    <row r="64" spans="1:10" s="79" customFormat="1" ht="19" customHeight="1" x14ac:dyDescent="0.35">
      <c r="A64" s="78"/>
      <c r="B64" s="92" t="s">
        <v>79</v>
      </c>
      <c r="C64" s="88"/>
      <c r="D64" s="90"/>
      <c r="E64" s="350"/>
      <c r="F64" s="351"/>
      <c r="I64" s="325"/>
      <c r="J64" s="325"/>
    </row>
    <row r="65" spans="1:10" s="79" customFormat="1" ht="19" customHeight="1" x14ac:dyDescent="0.35">
      <c r="A65" s="78"/>
      <c r="B65" s="92" t="s">
        <v>80</v>
      </c>
      <c r="C65" s="88"/>
      <c r="D65" s="90"/>
      <c r="E65" s="350"/>
      <c r="F65" s="351"/>
      <c r="I65" s="325"/>
      <c r="J65" s="325"/>
    </row>
    <row r="66" spans="1:10" s="79" customFormat="1" ht="19" customHeight="1" x14ac:dyDescent="0.35">
      <c r="A66" s="78"/>
      <c r="B66" s="92" t="s">
        <v>81</v>
      </c>
      <c r="C66" s="88"/>
      <c r="D66" s="90"/>
      <c r="E66" s="350"/>
      <c r="F66" s="351"/>
      <c r="I66" s="325"/>
      <c r="J66" s="325"/>
    </row>
    <row r="67" spans="1:10" s="79" customFormat="1" ht="19" customHeight="1" x14ac:dyDescent="0.35">
      <c r="A67" s="78"/>
      <c r="B67" s="92" t="s">
        <v>82</v>
      </c>
      <c r="C67" s="88"/>
      <c r="D67" s="90"/>
      <c r="E67" s="350"/>
      <c r="F67" s="351"/>
      <c r="I67" s="325"/>
      <c r="J67" s="325"/>
    </row>
    <row r="68" spans="1:10" s="79" customFormat="1" ht="19" customHeight="1" x14ac:dyDescent="0.35">
      <c r="A68" s="78"/>
      <c r="B68" s="92" t="s">
        <v>83</v>
      </c>
      <c r="C68" s="88"/>
      <c r="D68" s="90"/>
      <c r="E68" s="350"/>
      <c r="F68" s="351"/>
      <c r="I68" s="325"/>
      <c r="J68" s="325"/>
    </row>
    <row r="69" spans="1:10" s="79" customFormat="1" ht="19" customHeight="1" x14ac:dyDescent="0.35">
      <c r="A69" s="78"/>
      <c r="B69" s="92" t="s">
        <v>84</v>
      </c>
      <c r="C69" s="88"/>
      <c r="D69" s="90"/>
      <c r="E69" s="350"/>
      <c r="F69" s="351"/>
      <c r="I69" s="325"/>
      <c r="J69" s="325"/>
    </row>
    <row r="70" spans="1:10" s="79" customFormat="1" ht="19" customHeight="1" x14ac:dyDescent="0.35">
      <c r="A70" s="78"/>
      <c r="B70" s="92" t="s">
        <v>85</v>
      </c>
      <c r="C70" s="88"/>
      <c r="D70" s="90"/>
      <c r="E70" s="350"/>
      <c r="F70" s="351"/>
      <c r="I70" s="325"/>
      <c r="J70" s="325"/>
    </row>
    <row r="71" spans="1:10" s="79" customFormat="1" ht="19" customHeight="1" x14ac:dyDescent="0.35">
      <c r="A71" s="78"/>
      <c r="B71" s="92" t="s">
        <v>86</v>
      </c>
      <c r="C71" s="88"/>
      <c r="D71" s="90"/>
      <c r="E71" s="350"/>
      <c r="F71" s="352"/>
      <c r="I71" s="325"/>
      <c r="J71" s="325"/>
    </row>
    <row r="72" spans="1:10" ht="20.5" customHeight="1" x14ac:dyDescent="0.35">
      <c r="A72" s="83" t="s">
        <v>52</v>
      </c>
      <c r="C72" s="120">
        <f>Certification!$C$7</f>
        <v>0</v>
      </c>
      <c r="D72" s="121"/>
      <c r="E72" s="121"/>
    </row>
    <row r="73" spans="1:10" x14ac:dyDescent="0.35">
      <c r="A73" s="83" t="s">
        <v>274</v>
      </c>
      <c r="C73" s="122">
        <f>Certification!$G$7</f>
        <v>0</v>
      </c>
      <c r="D73" s="121"/>
      <c r="E73" s="121"/>
    </row>
    <row r="74" spans="1:10" x14ac:dyDescent="0.35">
      <c r="A74" s="83" t="s">
        <v>0</v>
      </c>
      <c r="C74" s="120" t="str">
        <f>Certification!$A$5</f>
        <v>SFY 2019-20</v>
      </c>
      <c r="D74" s="121"/>
      <c r="E74" s="121"/>
    </row>
    <row r="75" spans="1:10" x14ac:dyDescent="0.35"/>
    <row r="99" spans="1:7" hidden="1" x14ac:dyDescent="0.35">
      <c r="A99" s="317"/>
      <c r="B99" s="317"/>
      <c r="C99" s="317"/>
      <c r="D99" s="317"/>
      <c r="E99" s="317"/>
      <c r="F99" s="317"/>
      <c r="G99" s="317"/>
    </row>
  </sheetData>
  <sheetProtection algorithmName="SHA-512" hashValue="hL6MCXjuB5YdcCK2npNDcmO60PQ4b+PndXFzME+4Cd53H6jf+8vd1Ua5kyeG5sk8RKTn2qSiRUH4X8MPoadk+A==" saltValue="yJ2Ly9yE2ZMeBXM8bpvIZw==" spinCount="100000" sheet="1" selectLockedCells="1"/>
  <protectedRanges>
    <protectedRange sqref="C7:C12 G8:G12 E57:E71 C18 E48 B48 B50 E50 C57:C71 A1 G14:G15 C15:D15" name="Range1"/>
  </protectedRanges>
  <dataConsolidate/>
  <customSheetViews>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669" yWindow="480" count="25">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7:E71" xr:uid="{00000000-0002-0000-0000-000000000000}"/>
    <dataValidation allowBlank="1" showInputMessage="1" showErrorMessage="1" prompt="Report the consortium member's LEA name.  " sqref="C57:C71 C17" xr:uid="{00000000-0002-0000-0000-000001000000}"/>
    <dataValidation allowBlank="1" showInputMessage="1" showErrorMessage="1" prompt="Report your LEA's NPI number.  The NPI is 10 numeric digits.  To search for your LEA's NPI number, visit the NPI registry at https://nppes.cms.hhs.gov/NPPESRegistry/NPIRegistrySearch.do." sqref="G7" xr:uid="{00000000-0002-0000-0000-000002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3000000}"/>
    <dataValidation allowBlank="1" showInputMessage="1" showErrorMessage="1" prompt="Enter LEA name " sqref="C7" xr:uid="{00000000-0002-0000-0000-000004000000}"/>
    <dataValidation allowBlank="1" showInputMessage="1" showErrorMessage="1" prompt="Enter name of contact person at LEA" sqref="C8" xr:uid="{00000000-0002-0000-0000-000005000000}"/>
    <dataValidation allowBlank="1" showInputMessage="1" showErrorMessage="1" prompt="Enter the phone number (including area code) of the LEA contact" sqref="C9" xr:uid="{00000000-0002-0000-0000-000006000000}"/>
    <dataValidation allowBlank="1" showInputMessage="1" showErrorMessage="1" prompt="Enter the fax number for the LEA" sqref="C10" xr:uid="{00000000-0002-0000-0000-000007000000}"/>
    <dataValidation allowBlank="1" showInputMessage="1" showErrorMessage="1" prompt="Enter the address for the LEA" sqref="C11" xr:uid="{00000000-0002-0000-0000-000008000000}"/>
    <dataValidation allowBlank="1" showInputMessage="1" showErrorMessage="1" prompt="Enter the second line of the address of the LEA (if applicable)" sqref="C12" xr:uid="{00000000-0002-0000-0000-000009000000}"/>
    <dataValidation allowBlank="1" showInputMessage="1" showErrorMessage="1" prompt="Enter the title of the contact at the LEA" sqref="G9" xr:uid="{00000000-0002-0000-0000-00000A000000}"/>
    <dataValidation allowBlank="1" showInputMessage="1" showErrorMessage="1" prompt="Enter the email address for LEA contact person" sqref="G10" xr:uid="{00000000-0002-0000-0000-00000B000000}"/>
    <dataValidation allowBlank="1" showInputMessage="1" showErrorMessage="1" prompt="Enter the city for the LEA" sqref="G11" xr:uid="{00000000-0002-0000-0000-00000C000000}"/>
    <dataValidation allowBlank="1" showInputMessage="1" showErrorMessage="1" prompt="Enter the zip code for the LEA" sqref="G12" xr:uid="{00000000-0002-0000-0000-00000D000000}"/>
    <dataValidation allowBlank="1" showInputMessage="1" showErrorMessage="1" prompt="Enter the name of person certifying the document" sqref="B48" xr:uid="{00000000-0002-0000-0000-00000E000000}"/>
    <dataValidation allowBlank="1" showInputMessage="1" showErrorMessage="1" prompt="Enter the title of person certifying the document" sqref="E48" xr:uid="{00000000-0002-0000-0000-00000F000000}"/>
    <dataValidation allowBlank="1" showInputMessage="1" showErrorMessage="1" prompt="Signature of the certifier.  Sign and date the completed CRCS form in blue ink. The certification page is a binding legal document. " sqref="B50" xr:uid="{00000000-0002-0000-0000-000010000000}"/>
    <dataValidation allowBlank="1" showInputMessage="1" showErrorMessage="1" prompt="Enter the date the certification statement is signed" sqref="E50" xr:uid="{00000000-0002-0000-0000-000011000000}"/>
    <dataValidation allowBlank="1" showInputMessage="1" showErrorMessage="1" prompt="Press TAB to move input areas" sqref="A1" xr:uid="{00000000-0002-0000-0000-000012000000}"/>
    <dataValidation allowBlank="1" showInputMessage="1" showErrorMessage="1" sqref="F48:G48 F50 F57:F71 F9:F11 C14:E14 C50:D50 D57:D71" xr:uid="{00000000-0002-0000-0000-000013000000}"/>
    <dataValidation allowBlank="1" showInputMessage="1" showErrorMessage="1" prompt="If “yes”, indicate which LEC or LGA your LEA was under contract with for the RMTS" sqref="G15 D15" xr:uid="{00000000-0002-0000-0000-000014000000}"/>
    <dataValidation type="list" allowBlank="1" showInputMessage="1" showErrorMessage="1" prompt="Please indicate whether your LEA is part of a billing consortium." sqref="E53" xr:uid="{00000000-0002-0000-0000-000015000000}">
      <formula1>$J$13:$J$15</formula1>
    </dataValidation>
    <dataValidation type="list" allowBlank="1" showInputMessage="1" showErrorMessage="1" prompt="Please indicate whether you are submitting costs on this CRCS for new practitioners for which you didn't submit any interim billing." sqref="C18" xr:uid="{00000000-0002-0000-0000-000016000000}">
      <formula1>$J$13:$J$15</formula1>
    </dataValidation>
    <dataValidation type="list" allowBlank="1" showInputMessage="1" showErrorMessage="1" prompt="Please indicate whether your LEA participated in the SMAA claiming program this SFY. " sqref="C15" xr:uid="{00000000-0002-0000-0000-000017000000}">
      <formula1>$J$15:$J$15</formula1>
    </dataValidation>
    <dataValidation type="list" allowBlank="1" showInputMessage="1" showErrorMessage="1" prompt="Please indicate whether your LEA participated in the SMAA claiming program this SFY. " sqref="G14" xr:uid="{00000000-0002-0000-0000-000018000000}">
      <formula1>$J$13:$J$15</formula1>
    </dataValidation>
  </dataValidations>
  <printOptions horizontalCentered="1"/>
  <pageMargins left="0.2" right="0.2" top="0.28999999999999998" bottom="0.48" header="0.28999999999999998" footer="0.25"/>
  <pageSetup scale="78" orientation="portrait" cellComments="asDisplayed" r:id="rId4"/>
  <headerFooter alignWithMargins="0">
    <oddFooter>&amp;L&amp;"Arial,Regular"&amp;12DHCS 6299 (11/2021)&amp;C &amp;R&amp;"Arial,Regular"&amp;12Page &amp;P</oddFooter>
  </headerFooter>
  <rowBreaks count="1" manualBreakCount="1">
    <brk id="51" max="6" man="1"/>
  </rowBreaks>
  <ignoredErrors>
    <ignoredError sqref="A6 A13 A16 A19 A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62"/>
  <sheetViews>
    <sheetView showGridLines="0" zoomScaleNormal="100" zoomScaleSheetLayoutView="100" workbookViewId="0"/>
  </sheetViews>
  <sheetFormatPr defaultColWidth="0" defaultRowHeight="14" zeroHeight="1" x14ac:dyDescent="0.3"/>
  <cols>
    <col min="1" max="1" width="64.69921875" style="33" customWidth="1"/>
    <col min="2" max="2" width="19.19921875" style="33" customWidth="1"/>
    <col min="3" max="3" width="23.69921875" style="33" customWidth="1"/>
    <col min="4" max="4" width="29.796875" style="33" customWidth="1"/>
    <col min="5" max="6" width="9.19921875" style="33" hidden="1" customWidth="1"/>
    <col min="7" max="12" width="20.796875" style="33" hidden="1" customWidth="1"/>
    <col min="13" max="24" width="0" style="33" hidden="1" customWidth="1"/>
    <col min="25" max="16384" width="9.19921875" style="33" hidden="1"/>
  </cols>
  <sheetData>
    <row r="1" spans="1:24" s="2" customFormat="1" ht="15.5" x14ac:dyDescent="0.35">
      <c r="A1" s="332" t="s">
        <v>56</v>
      </c>
      <c r="E1" s="382"/>
      <c r="F1" s="382"/>
      <c r="G1" s="382"/>
      <c r="H1" s="382"/>
      <c r="I1" s="382"/>
      <c r="J1" s="382"/>
      <c r="K1" s="382"/>
      <c r="L1" s="382"/>
      <c r="M1" s="382"/>
      <c r="N1" s="382"/>
      <c r="O1" s="382"/>
      <c r="P1" s="382"/>
      <c r="Q1" s="382"/>
      <c r="R1" s="382"/>
      <c r="S1" s="382"/>
      <c r="T1" s="382"/>
      <c r="U1" s="382"/>
      <c r="V1" s="382"/>
      <c r="W1" s="382"/>
      <c r="X1" s="382"/>
    </row>
    <row r="2" spans="1:24" s="2" customFormat="1" ht="15.5" x14ac:dyDescent="0.35">
      <c r="A2" s="346" t="s">
        <v>53</v>
      </c>
      <c r="E2" s="382"/>
      <c r="F2" s="382"/>
      <c r="G2" s="382"/>
      <c r="H2" s="382"/>
      <c r="I2" s="382"/>
      <c r="J2" s="382"/>
      <c r="K2" s="382"/>
      <c r="L2" s="382"/>
      <c r="M2" s="382"/>
      <c r="N2" s="382"/>
      <c r="O2" s="382"/>
      <c r="P2" s="382"/>
      <c r="Q2" s="382"/>
      <c r="R2" s="382"/>
      <c r="S2" s="382"/>
      <c r="T2" s="382"/>
      <c r="U2" s="382"/>
      <c r="V2" s="382"/>
      <c r="W2" s="382"/>
      <c r="X2" s="382"/>
    </row>
    <row r="3" spans="1:24" s="2" customFormat="1" ht="15.5" x14ac:dyDescent="0.35">
      <c r="A3" s="346" t="s">
        <v>35</v>
      </c>
      <c r="D3" s="17"/>
      <c r="E3" s="382"/>
      <c r="F3" s="382"/>
      <c r="G3" s="382"/>
      <c r="H3" s="382"/>
      <c r="I3" s="382"/>
      <c r="J3" s="382"/>
      <c r="K3" s="382"/>
      <c r="L3" s="382"/>
      <c r="M3" s="382"/>
      <c r="N3" s="382"/>
      <c r="O3" s="382"/>
      <c r="P3" s="382"/>
      <c r="Q3" s="382"/>
      <c r="R3" s="382"/>
      <c r="S3" s="382"/>
      <c r="T3" s="382"/>
      <c r="U3" s="382"/>
      <c r="V3" s="382"/>
      <c r="W3" s="382"/>
      <c r="X3" s="382"/>
    </row>
    <row r="4" spans="1:24" s="2" customFormat="1" ht="32.5" customHeight="1" thickBot="1" x14ac:dyDescent="0.35">
      <c r="A4" s="338" t="s">
        <v>359</v>
      </c>
      <c r="B4" s="70"/>
      <c r="C4" s="70"/>
      <c r="D4" s="70"/>
      <c r="E4" s="383"/>
      <c r="F4" s="384"/>
      <c r="G4" s="384"/>
      <c r="H4" s="384"/>
      <c r="I4" s="384"/>
      <c r="J4" s="384"/>
      <c r="K4" s="384"/>
      <c r="L4" s="384"/>
      <c r="M4" s="384"/>
      <c r="N4" s="385"/>
      <c r="O4" s="385"/>
      <c r="P4" s="385"/>
      <c r="Q4" s="385"/>
      <c r="R4" s="386"/>
      <c r="S4" s="386"/>
      <c r="T4" s="386"/>
      <c r="U4" s="386"/>
      <c r="V4" s="386"/>
      <c r="W4" s="382"/>
      <c r="X4" s="382"/>
    </row>
    <row r="5" spans="1:24" s="34" customFormat="1" ht="18" thickBot="1" x14ac:dyDescent="0.4">
      <c r="A5" s="229" t="s">
        <v>358</v>
      </c>
      <c r="B5" s="270"/>
      <c r="C5" s="270"/>
      <c r="D5" s="270"/>
      <c r="E5" s="387"/>
      <c r="F5" s="387"/>
      <c r="G5" s="387"/>
      <c r="H5" s="387"/>
      <c r="I5" s="387"/>
      <c r="J5" s="387"/>
      <c r="K5" s="387"/>
      <c r="L5" s="387"/>
      <c r="M5" s="387"/>
      <c r="N5" s="387"/>
      <c r="O5" s="387"/>
      <c r="P5" s="387"/>
      <c r="Q5" s="387"/>
      <c r="R5" s="387"/>
      <c r="S5" s="387"/>
      <c r="T5" s="387"/>
      <c r="U5" s="387"/>
      <c r="V5" s="387"/>
      <c r="W5" s="387"/>
      <c r="X5" s="387"/>
    </row>
    <row r="6" spans="1:24" s="32" customFormat="1" ht="84.65" customHeight="1" thickBot="1" x14ac:dyDescent="0.35">
      <c r="A6" s="271" t="s">
        <v>143</v>
      </c>
      <c r="B6" s="272" t="s">
        <v>144</v>
      </c>
      <c r="C6" s="272" t="s">
        <v>208</v>
      </c>
      <c r="D6" s="381" t="s">
        <v>360</v>
      </c>
      <c r="E6" s="33"/>
      <c r="F6" s="33"/>
      <c r="G6" s="33"/>
      <c r="H6" s="33"/>
      <c r="I6" s="33"/>
      <c r="J6" s="33"/>
      <c r="K6" s="33"/>
      <c r="L6" s="33"/>
      <c r="M6" s="33"/>
      <c r="N6" s="33"/>
      <c r="O6" s="33"/>
      <c r="P6" s="33"/>
      <c r="Q6" s="33"/>
      <c r="R6" s="33"/>
      <c r="S6" s="33"/>
      <c r="T6" s="33"/>
      <c r="U6" s="33"/>
      <c r="V6" s="33"/>
      <c r="W6" s="33"/>
      <c r="X6" s="33"/>
    </row>
    <row r="7" spans="1:24" s="35" customFormat="1" ht="21.5" customHeight="1" x14ac:dyDescent="0.35">
      <c r="A7" s="273" t="s">
        <v>145</v>
      </c>
      <c r="B7" s="389"/>
      <c r="C7" s="390"/>
      <c r="D7" s="391">
        <f>B7-C7</f>
        <v>0</v>
      </c>
      <c r="E7" s="48"/>
      <c r="F7" s="48"/>
      <c r="G7" s="48"/>
      <c r="H7" s="48"/>
      <c r="I7" s="48"/>
      <c r="J7" s="48"/>
      <c r="K7" s="48"/>
      <c r="L7" s="48"/>
      <c r="M7" s="48"/>
      <c r="N7" s="48"/>
      <c r="O7" s="48"/>
      <c r="P7" s="48"/>
      <c r="Q7" s="48"/>
      <c r="R7" s="48"/>
      <c r="S7" s="48"/>
      <c r="T7" s="48"/>
      <c r="U7" s="48"/>
      <c r="V7" s="48"/>
      <c r="W7" s="48"/>
      <c r="X7" s="48"/>
    </row>
    <row r="8" spans="1:24" s="35" customFormat="1" ht="21.5" customHeight="1" x14ac:dyDescent="0.35">
      <c r="A8" s="274" t="s">
        <v>147</v>
      </c>
      <c r="B8" s="397"/>
      <c r="C8" s="398"/>
      <c r="D8" s="392">
        <f t="shared" ref="D8:D14" si="0">B8-C8</f>
        <v>0</v>
      </c>
      <c r="E8" s="48"/>
      <c r="F8" s="48"/>
      <c r="G8" s="48"/>
      <c r="H8" s="48"/>
      <c r="I8" s="48"/>
      <c r="J8" s="48"/>
      <c r="K8" s="48"/>
      <c r="L8" s="48"/>
      <c r="M8" s="48"/>
      <c r="N8" s="48"/>
      <c r="O8" s="48"/>
      <c r="P8" s="48"/>
      <c r="Q8" s="48"/>
      <c r="R8" s="48"/>
      <c r="S8" s="48"/>
      <c r="T8" s="48"/>
      <c r="U8" s="48"/>
      <c r="V8" s="48"/>
      <c r="W8" s="48"/>
      <c r="X8" s="48"/>
    </row>
    <row r="9" spans="1:24" s="48" customFormat="1" ht="21.5" customHeight="1" x14ac:dyDescent="0.35">
      <c r="A9" s="274" t="s">
        <v>148</v>
      </c>
      <c r="B9" s="398"/>
      <c r="C9" s="398"/>
      <c r="D9" s="392">
        <f t="shared" si="0"/>
        <v>0</v>
      </c>
    </row>
    <row r="10" spans="1:24" s="48" customFormat="1" ht="21.5" customHeight="1" x14ac:dyDescent="0.35">
      <c r="A10" s="274" t="s">
        <v>149</v>
      </c>
      <c r="B10" s="397"/>
      <c r="C10" s="397"/>
      <c r="D10" s="393">
        <f>B10-C10</f>
        <v>0</v>
      </c>
    </row>
    <row r="11" spans="1:24" s="48" customFormat="1" ht="21.5" customHeight="1" x14ac:dyDescent="0.35">
      <c r="A11" s="274" t="s">
        <v>366</v>
      </c>
      <c r="B11" s="397"/>
      <c r="C11" s="398"/>
      <c r="D11" s="392">
        <f t="shared" si="0"/>
        <v>0</v>
      </c>
    </row>
    <row r="12" spans="1:24" s="48" customFormat="1" ht="21.5" customHeight="1" x14ac:dyDescent="0.35">
      <c r="A12" s="274" t="s">
        <v>368</v>
      </c>
      <c r="B12" s="397"/>
      <c r="C12" s="398"/>
      <c r="D12" s="392">
        <f t="shared" si="0"/>
        <v>0</v>
      </c>
    </row>
    <row r="13" spans="1:24" s="48" customFormat="1" ht="21.5" customHeight="1" x14ac:dyDescent="0.35">
      <c r="A13" s="274" t="s">
        <v>369</v>
      </c>
      <c r="B13" s="397"/>
      <c r="C13" s="398"/>
      <c r="D13" s="392">
        <f t="shared" si="0"/>
        <v>0</v>
      </c>
    </row>
    <row r="14" spans="1:24" s="48" customFormat="1" ht="21.5" customHeight="1" x14ac:dyDescent="0.35">
      <c r="A14" s="274" t="s">
        <v>367</v>
      </c>
      <c r="B14" s="437"/>
      <c r="C14" s="438"/>
      <c r="D14" s="392">
        <f t="shared" si="0"/>
        <v>0</v>
      </c>
    </row>
    <row r="15" spans="1:24" s="49" customFormat="1" ht="21.5" customHeight="1" thickBot="1" x14ac:dyDescent="0.4">
      <c r="A15" s="275" t="s">
        <v>150</v>
      </c>
      <c r="B15" s="394">
        <f>SUM(B7:B14)</f>
        <v>0</v>
      </c>
      <c r="C15" s="395">
        <f>SUM(C7:C14)</f>
        <v>0</v>
      </c>
      <c r="D15" s="396">
        <f>SUM(D7:D14)</f>
        <v>0</v>
      </c>
    </row>
    <row r="16" spans="1:24" s="28" customFormat="1" ht="15.5" x14ac:dyDescent="0.35">
      <c r="A16" s="83" t="s">
        <v>52</v>
      </c>
      <c r="B16" s="190">
        <f>Certification!$C$7</f>
        <v>0</v>
      </c>
      <c r="C16" s="190"/>
      <c r="D16" s="190"/>
      <c r="E16" s="74"/>
      <c r="F16" s="74"/>
      <c r="G16" s="74"/>
      <c r="H16" s="74"/>
      <c r="I16" s="74"/>
      <c r="J16" s="74"/>
      <c r="K16" s="74"/>
      <c r="L16" s="74"/>
      <c r="M16" s="388"/>
      <c r="N16" s="388"/>
      <c r="O16" s="388"/>
      <c r="P16" s="388"/>
      <c r="Q16" s="388"/>
      <c r="R16" s="388"/>
      <c r="S16" s="388"/>
      <c r="T16" s="388"/>
      <c r="U16" s="388"/>
      <c r="V16" s="388"/>
      <c r="W16" s="388"/>
      <c r="X16" s="388"/>
    </row>
    <row r="17" spans="1:24" s="28" customFormat="1" ht="15.5" x14ac:dyDescent="0.35">
      <c r="A17" s="83" t="s">
        <v>55</v>
      </c>
      <c r="B17" s="191">
        <f>Certification!$G$7</f>
        <v>0</v>
      </c>
      <c r="C17" s="190"/>
      <c r="D17" s="190"/>
      <c r="E17" s="74"/>
      <c r="F17" s="74"/>
      <c r="G17" s="74"/>
      <c r="H17" s="74"/>
      <c r="I17" s="74"/>
      <c r="J17" s="74"/>
      <c r="K17" s="74"/>
      <c r="L17" s="74"/>
      <c r="M17" s="388"/>
      <c r="N17" s="388"/>
      <c r="O17" s="388"/>
      <c r="P17" s="388"/>
      <c r="Q17" s="388"/>
      <c r="R17" s="388"/>
      <c r="S17" s="388"/>
      <c r="T17" s="388"/>
      <c r="U17" s="388"/>
      <c r="V17" s="388"/>
      <c r="W17" s="388"/>
      <c r="X17" s="388"/>
    </row>
    <row r="18" spans="1:24" s="28" customFormat="1" ht="15.5" x14ac:dyDescent="0.35">
      <c r="A18" s="83" t="s">
        <v>0</v>
      </c>
      <c r="B18" s="190" t="str">
        <f>Certification!$A$5</f>
        <v>SFY 2019-20</v>
      </c>
      <c r="C18" s="190"/>
      <c r="D18" s="190"/>
      <c r="E18" s="74"/>
      <c r="F18" s="74"/>
      <c r="G18" s="74"/>
      <c r="H18" s="74"/>
      <c r="I18" s="74"/>
      <c r="J18" s="74"/>
      <c r="K18" s="74"/>
      <c r="L18" s="74"/>
      <c r="M18" s="388"/>
      <c r="N18" s="388"/>
      <c r="O18" s="388"/>
      <c r="P18" s="388"/>
      <c r="Q18" s="388"/>
      <c r="R18" s="388"/>
      <c r="S18" s="388"/>
      <c r="T18" s="388"/>
      <c r="U18" s="388"/>
      <c r="V18" s="388"/>
      <c r="W18" s="388"/>
      <c r="X18" s="388"/>
    </row>
    <row r="19" spans="1:24" ht="15.5" hidden="1" x14ac:dyDescent="0.35">
      <c r="A19" s="246"/>
      <c r="B19" s="246"/>
      <c r="C19" s="246"/>
      <c r="D19" s="246"/>
    </row>
    <row r="20" spans="1:24" ht="15.5" hidden="1" x14ac:dyDescent="0.35">
      <c r="A20" s="246"/>
      <c r="B20" s="246"/>
      <c r="C20" s="246"/>
      <c r="D20" s="246"/>
    </row>
    <row r="145" x14ac:dyDescent="0.3"/>
    <row r="146" x14ac:dyDescent="0.3"/>
    <row r="161" spans="1:1" hidden="1" x14ac:dyDescent="0.3">
      <c r="A161" s="33" t="s">
        <v>151</v>
      </c>
    </row>
    <row r="162" spans="1:1" hidden="1" x14ac:dyDescent="0.3">
      <c r="A162" s="33" t="s">
        <v>146</v>
      </c>
    </row>
  </sheetData>
  <sheetProtection algorithmName="SHA-512" hashValue="ZJcNmDWQ62dWwTYWJe87uvkLQJWfcdjrq3Jh1Z4iU6/Cyt9lA8m1UkYeXueAj+mD46h9jLQr8JTRqpyqzwEC4g==" saltValue="SyYz0iVvF5blgxERxFll8w==" spinCount="100000" sheet="1" objects="1" scenarios="1"/>
  <dataValidations count="20">
    <dataValidation type="decimal" allowBlank="1" showInputMessage="1" showErrorMessage="1" sqref="B15:C15" xr:uid="{00000000-0002-0000-0900-000000000000}">
      <formula1>0</formula1>
      <formula2>1000000</formula2>
    </dataValidation>
    <dataValidation allowBlank="1" showInputMessage="1" showErrorMessage="1" prompt="Report contracted transportation equipment costs (Object Code 5100)" sqref="B12" xr:uid="{00000000-0002-0000-0900-000001000000}"/>
    <dataValidation allowBlank="1" showInputMessage="1" showErrorMessage="1" prompt="Enter the amount of federal resources or grants that your LEA received for contracted transportation services equipment costs (Object 5800)" sqref="C14" xr:uid="{00000000-0002-0000-0900-000002000000}"/>
    <dataValidation allowBlank="1" showInputMessage="1" showErrorMessage="1" prompt="Enter the amount of federal resources or grants that your LEA received for insurance costs" sqref="C8" xr:uid="{00000000-0002-0000-0900-000003000000}"/>
    <dataValidation allowBlank="1" showInputMessage="1" showErrorMessage="1" prompt="Enter the amount of federal resources or grants that your LEA received for maintenance and repair costs" sqref="C9" xr:uid="{00000000-0002-0000-0900-000004000000}"/>
    <dataValidation allowBlank="1" showInputMessage="1" showErrorMessage="1" prompt="Enter the amount of federal resources or grants that your LEA received for fuel and oil costs" sqref="C10" xr:uid="{00000000-0002-0000-0900-000005000000}"/>
    <dataValidation allowBlank="1" showInputMessage="1" showErrorMessage="1" prompt="Enter the amount of federal resources or grants that your LEA received for contracted transportation service costs (Object 5800)" sqref="C13" xr:uid="{00000000-0002-0000-0900-000006000000}"/>
    <dataValidation allowBlank="1" showInputMessage="1" showErrorMessage="1" prompt="Enter the amount of federal resources or grants that your LEA received for lease / rental costs" sqref="C7" xr:uid="{00000000-0002-0000-0900-000007000000}"/>
    <dataValidation allowBlank="1" showInputMessage="1" showErrorMessage="1" prompt="Report lease/rental costs" sqref="B7" xr:uid="{00000000-0002-0000-0900-000008000000}"/>
    <dataValidation allowBlank="1" showInputMessage="1" showErrorMessage="1" prompt="Report insurance costs" sqref="B8" xr:uid="{00000000-0002-0000-0900-000009000000}"/>
    <dataValidation allowBlank="1" showInputMessage="1" showErrorMessage="1" prompt="Report maintenance and repair costs" sqref="B9" xr:uid="{00000000-0002-0000-0900-00000A000000}"/>
    <dataValidation allowBlank="1" showInputMessage="1" showErrorMessage="1" prompt="Report gasoline, diesel, other fuel and oil costs " sqref="B10" xr:uid="{00000000-0002-0000-0900-00000B000000}"/>
    <dataValidation allowBlank="1" showInputMessage="1" showErrorMessage="1" prompt="Report contracted transportation service costs (Object Code 5800)" sqref="B13" xr:uid="{00000000-0002-0000-0900-00000C000000}"/>
    <dataValidation allowBlank="1" showInputMessage="1" showErrorMessage="1" prompt="Press TAB to move input areas" sqref="A1" xr:uid="{00000000-0002-0000-0900-00000D000000}"/>
    <dataValidation type="list" allowBlank="1" showInputMessage="1" showErrorMessage="1" sqref="A7:A10" xr:uid="{00000000-0002-0000-0900-00000E000000}">
      <formula1>#REF!</formula1>
    </dataValidation>
    <dataValidation allowBlank="1" showDropDown="1" showInputMessage="1" showErrorMessage="1" sqref="A11:A14" xr:uid="{3579E7EF-2501-4ADC-B4AA-96EF99EF0630}"/>
    <dataValidation allowBlank="1" showInputMessage="1" showErrorMessage="1" prompt="Report contracted transportation service costs (Object Code 5100)" sqref="B11" xr:uid="{C9BB682F-6000-4D18-8BB3-E5C5BE73F9D5}"/>
    <dataValidation allowBlank="1" showInputMessage="1" showErrorMessage="1" prompt="Report contracted transportation equipment costs (Object Code 5800)" sqref="B14" xr:uid="{056DA41B-ECA4-48F3-8CB8-AAF850435C1D}"/>
    <dataValidation allowBlank="1" showInputMessage="1" showErrorMessage="1" prompt="Enter the amount of federal resources or grants that your LEA received for contracted transportation service costs (Object 5100)" sqref="C11" xr:uid="{BFB3B95B-2D2E-4B8D-B8B6-10F3BD2913C1}"/>
    <dataValidation allowBlank="1" showInputMessage="1" showErrorMessage="1" prompt="Enter the amount of federal resources or grants that your LEA received for contracted transportation services equipment costs (Object 5100)" sqref="C12" xr:uid="{12E29288-3D4E-4268-B234-B339DA1FFD8B}"/>
  </dataValidations>
  <printOptions horizontalCentered="1"/>
  <pageMargins left="0.7" right="0.7" top="0.75" bottom="0.75" header="0.3" footer="0.3"/>
  <pageSetup scale="95"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4"/>
  <sheetViews>
    <sheetView zoomScale="82" zoomScaleNormal="82" zoomScaleSheetLayoutView="89" workbookViewId="0"/>
  </sheetViews>
  <sheetFormatPr defaultColWidth="0" defaultRowHeight="14" zeroHeight="1" x14ac:dyDescent="0.3"/>
  <cols>
    <col min="1" max="1" width="14" style="65" customWidth="1"/>
    <col min="2" max="2" width="24.19921875" style="66" customWidth="1"/>
    <col min="3" max="3" width="11.296875" style="67" customWidth="1"/>
    <col min="4" max="4" width="8.5" style="68" customWidth="1"/>
    <col min="5" max="5" width="20" style="69" customWidth="1"/>
    <col min="6" max="6" width="17.296875" style="69" customWidth="1"/>
    <col min="7" max="7" width="15.796875" style="69" customWidth="1"/>
    <col min="8" max="8" width="13.296875" style="69" customWidth="1"/>
    <col min="9" max="9" width="10.296875" style="69" customWidth="1"/>
    <col min="10" max="10" width="18.09765625" style="69" customWidth="1"/>
    <col min="11" max="11" width="18.69921875" style="66" customWidth="1"/>
    <col min="12" max="17" width="9.19921875" style="65" hidden="1" customWidth="1"/>
    <col min="18" max="18" width="0" style="65" hidden="1" customWidth="1"/>
    <col min="19" max="16384" width="9.19921875" style="65" hidden="1"/>
  </cols>
  <sheetData>
    <row r="1" spans="1:18" s="51" customFormat="1" ht="15.5" x14ac:dyDescent="0.35">
      <c r="A1" s="332" t="s">
        <v>56</v>
      </c>
    </row>
    <row r="2" spans="1:18" s="51" customFormat="1" ht="15.5" x14ac:dyDescent="0.35">
      <c r="A2" s="346" t="s">
        <v>53</v>
      </c>
    </row>
    <row r="3" spans="1:18" s="51" customFormat="1" ht="15.5" x14ac:dyDescent="0.35">
      <c r="A3" s="346" t="s">
        <v>35</v>
      </c>
    </row>
    <row r="4" spans="1:18" s="51" customFormat="1" ht="25" customHeight="1" thickBot="1" x14ac:dyDescent="0.3">
      <c r="A4" s="338" t="s">
        <v>356</v>
      </c>
      <c r="B4" s="276"/>
      <c r="C4" s="276"/>
      <c r="D4" s="276"/>
      <c r="E4" s="276"/>
      <c r="F4" s="276"/>
      <c r="G4" s="276"/>
      <c r="H4" s="276"/>
      <c r="I4" s="276"/>
      <c r="J4" s="276"/>
      <c r="K4" s="276"/>
    </row>
    <row r="5" spans="1:18" ht="93.5" thickBot="1" x14ac:dyDescent="0.4">
      <c r="A5" s="277" t="s">
        <v>153</v>
      </c>
      <c r="B5" s="277" t="s">
        <v>154</v>
      </c>
      <c r="C5" s="278" t="s">
        <v>319</v>
      </c>
      <c r="D5" s="278" t="s">
        <v>155</v>
      </c>
      <c r="E5" s="279" t="s">
        <v>198</v>
      </c>
      <c r="F5" s="279" t="s">
        <v>208</v>
      </c>
      <c r="G5" s="279" t="s">
        <v>170</v>
      </c>
      <c r="H5" s="279" t="s">
        <v>169</v>
      </c>
      <c r="I5" s="278" t="s">
        <v>320</v>
      </c>
      <c r="J5" s="279" t="s">
        <v>156</v>
      </c>
      <c r="K5" s="280" t="s">
        <v>157</v>
      </c>
    </row>
    <row r="6" spans="1:18" ht="16" thickBot="1" x14ac:dyDescent="0.4">
      <c r="A6" s="281" t="s">
        <v>152</v>
      </c>
      <c r="B6" s="282"/>
      <c r="C6" s="283"/>
      <c r="D6" s="283"/>
      <c r="E6" s="284"/>
      <c r="F6" s="284"/>
      <c r="G6" s="284"/>
      <c r="H6" s="284"/>
      <c r="I6" s="284"/>
      <c r="J6" s="284"/>
      <c r="K6" s="285"/>
      <c r="R6" s="65" t="s">
        <v>61</v>
      </c>
    </row>
    <row r="7" spans="1:18" ht="15.5" x14ac:dyDescent="0.35">
      <c r="A7" s="286"/>
      <c r="B7" s="287"/>
      <c r="C7" s="288"/>
      <c r="D7" s="289"/>
      <c r="E7" s="402"/>
      <c r="F7" s="357"/>
      <c r="G7" s="358" t="str">
        <f>IF(D7&gt;0, ((E7-F7)/D7), " ")</f>
        <v xml:space="preserve"> </v>
      </c>
      <c r="H7" s="290"/>
      <c r="I7" s="291"/>
      <c r="J7" s="360"/>
      <c r="K7" s="360"/>
      <c r="R7" s="65" t="s">
        <v>60</v>
      </c>
    </row>
    <row r="8" spans="1:18" ht="15.5" x14ac:dyDescent="0.35">
      <c r="A8" s="286"/>
      <c r="B8" s="287"/>
      <c r="C8" s="288"/>
      <c r="D8" s="289"/>
      <c r="E8" s="402"/>
      <c r="F8" s="357"/>
      <c r="G8" s="359" t="str">
        <f t="shared" ref="G8:G30" si="0">IF(D8&gt;0, ((E8-F8)/D8), " ")</f>
        <v xml:space="preserve"> </v>
      </c>
      <c r="H8" s="290"/>
      <c r="I8" s="291"/>
      <c r="J8" s="360"/>
      <c r="K8" s="360"/>
    </row>
    <row r="9" spans="1:18" ht="15.5" x14ac:dyDescent="0.35">
      <c r="A9" s="286"/>
      <c r="B9" s="287"/>
      <c r="C9" s="288"/>
      <c r="D9" s="289"/>
      <c r="E9" s="402"/>
      <c r="F9" s="357"/>
      <c r="G9" s="359" t="str">
        <f t="shared" ref="G9:G25" si="1">IF(D9&gt;0, ((E9-F9)/D9), " ")</f>
        <v xml:space="preserve"> </v>
      </c>
      <c r="H9" s="290"/>
      <c r="I9" s="291"/>
      <c r="J9" s="360"/>
      <c r="K9" s="360"/>
    </row>
    <row r="10" spans="1:18" ht="15.5" x14ac:dyDescent="0.35">
      <c r="A10" s="286"/>
      <c r="B10" s="287"/>
      <c r="C10" s="288"/>
      <c r="D10" s="289"/>
      <c r="E10" s="402"/>
      <c r="F10" s="357"/>
      <c r="G10" s="359" t="str">
        <f t="shared" si="1"/>
        <v xml:space="preserve"> </v>
      </c>
      <c r="H10" s="290"/>
      <c r="I10" s="291"/>
      <c r="J10" s="360"/>
      <c r="K10" s="360"/>
    </row>
    <row r="11" spans="1:18" ht="15.5" x14ac:dyDescent="0.35">
      <c r="A11" s="286"/>
      <c r="B11" s="287"/>
      <c r="C11" s="288"/>
      <c r="D11" s="289"/>
      <c r="E11" s="402"/>
      <c r="F11" s="357"/>
      <c r="G11" s="359" t="str">
        <f t="shared" si="1"/>
        <v xml:space="preserve"> </v>
      </c>
      <c r="H11" s="290"/>
      <c r="I11" s="291"/>
      <c r="J11" s="360"/>
      <c r="K11" s="360"/>
    </row>
    <row r="12" spans="1:18" ht="15.5" x14ac:dyDescent="0.35">
      <c r="A12" s="286"/>
      <c r="B12" s="287"/>
      <c r="C12" s="288"/>
      <c r="D12" s="289"/>
      <c r="E12" s="402"/>
      <c r="F12" s="357"/>
      <c r="G12" s="359" t="str">
        <f t="shared" ref="G12:G23" si="2">IF(D12&gt;0, ((E12-F12)/D12), " ")</f>
        <v xml:space="preserve"> </v>
      </c>
      <c r="H12" s="290"/>
      <c r="I12" s="291"/>
      <c r="J12" s="360"/>
      <c r="K12" s="360"/>
    </row>
    <row r="13" spans="1:18" ht="15.5" x14ac:dyDescent="0.35">
      <c r="A13" s="286"/>
      <c r="B13" s="287"/>
      <c r="C13" s="288"/>
      <c r="D13" s="289"/>
      <c r="E13" s="402"/>
      <c r="F13" s="357"/>
      <c r="G13" s="359" t="str">
        <f t="shared" si="2"/>
        <v xml:space="preserve"> </v>
      </c>
      <c r="H13" s="290"/>
      <c r="I13" s="291"/>
      <c r="J13" s="360"/>
      <c r="K13" s="360"/>
    </row>
    <row r="14" spans="1:18" ht="15.5" x14ac:dyDescent="0.35">
      <c r="A14" s="286"/>
      <c r="B14" s="287"/>
      <c r="C14" s="288"/>
      <c r="D14" s="289"/>
      <c r="E14" s="402"/>
      <c r="F14" s="357"/>
      <c r="G14" s="359" t="str">
        <f t="shared" si="2"/>
        <v xml:space="preserve"> </v>
      </c>
      <c r="H14" s="290"/>
      <c r="I14" s="291"/>
      <c r="J14" s="360"/>
      <c r="K14" s="360"/>
    </row>
    <row r="15" spans="1:18" ht="15.5" x14ac:dyDescent="0.35">
      <c r="A15" s="286"/>
      <c r="B15" s="287"/>
      <c r="C15" s="288"/>
      <c r="D15" s="289"/>
      <c r="E15" s="402"/>
      <c r="F15" s="357"/>
      <c r="G15" s="359" t="str">
        <f t="shared" ref="G15:G17" si="3">IF(D15&gt;0, ((E15-F15)/D15), " ")</f>
        <v xml:space="preserve"> </v>
      </c>
      <c r="H15" s="290"/>
      <c r="I15" s="291"/>
      <c r="J15" s="360"/>
      <c r="K15" s="360"/>
    </row>
    <row r="16" spans="1:18" ht="15.5" x14ac:dyDescent="0.35">
      <c r="A16" s="286"/>
      <c r="B16" s="287"/>
      <c r="C16" s="288"/>
      <c r="D16" s="289"/>
      <c r="E16" s="402"/>
      <c r="F16" s="357"/>
      <c r="G16" s="359" t="str">
        <f t="shared" si="3"/>
        <v xml:space="preserve"> </v>
      </c>
      <c r="H16" s="290"/>
      <c r="I16" s="291"/>
      <c r="J16" s="360"/>
      <c r="K16" s="360"/>
    </row>
    <row r="17" spans="1:11" ht="15.5" x14ac:dyDescent="0.35">
      <c r="A17" s="286"/>
      <c r="B17" s="287"/>
      <c r="C17" s="288"/>
      <c r="D17" s="289"/>
      <c r="E17" s="402"/>
      <c r="F17" s="357"/>
      <c r="G17" s="359" t="str">
        <f t="shared" si="3"/>
        <v xml:space="preserve"> </v>
      </c>
      <c r="H17" s="290"/>
      <c r="I17" s="291"/>
      <c r="J17" s="360"/>
      <c r="K17" s="360"/>
    </row>
    <row r="18" spans="1:11" ht="15.5" x14ac:dyDescent="0.35">
      <c r="A18" s="286"/>
      <c r="B18" s="287"/>
      <c r="C18" s="288"/>
      <c r="D18" s="289"/>
      <c r="E18" s="402"/>
      <c r="F18" s="357"/>
      <c r="G18" s="359" t="str">
        <f t="shared" si="2"/>
        <v xml:space="preserve"> </v>
      </c>
      <c r="H18" s="290"/>
      <c r="I18" s="291"/>
      <c r="J18" s="360"/>
      <c r="K18" s="360"/>
    </row>
    <row r="19" spans="1:11" ht="15.5" x14ac:dyDescent="0.35">
      <c r="A19" s="286"/>
      <c r="B19" s="287"/>
      <c r="C19" s="288"/>
      <c r="D19" s="289"/>
      <c r="E19" s="402"/>
      <c r="F19" s="357"/>
      <c r="G19" s="359" t="str">
        <f t="shared" si="2"/>
        <v xml:space="preserve"> </v>
      </c>
      <c r="H19" s="290"/>
      <c r="I19" s="291"/>
      <c r="J19" s="360"/>
      <c r="K19" s="360"/>
    </row>
    <row r="20" spans="1:11" ht="15.5" x14ac:dyDescent="0.35">
      <c r="A20" s="286"/>
      <c r="B20" s="287"/>
      <c r="C20" s="288"/>
      <c r="D20" s="289"/>
      <c r="E20" s="402"/>
      <c r="F20" s="357"/>
      <c r="G20" s="359" t="str">
        <f t="shared" si="2"/>
        <v xml:space="preserve"> </v>
      </c>
      <c r="H20" s="290"/>
      <c r="I20" s="291"/>
      <c r="J20" s="360"/>
      <c r="K20" s="360"/>
    </row>
    <row r="21" spans="1:11" ht="15.5" x14ac:dyDescent="0.35">
      <c r="A21" s="286"/>
      <c r="B21" s="287"/>
      <c r="C21" s="288"/>
      <c r="D21" s="289"/>
      <c r="E21" s="402"/>
      <c r="F21" s="357"/>
      <c r="G21" s="359" t="str">
        <f t="shared" si="2"/>
        <v xml:space="preserve"> </v>
      </c>
      <c r="H21" s="290"/>
      <c r="I21" s="291"/>
      <c r="J21" s="360"/>
      <c r="K21" s="360"/>
    </row>
    <row r="22" spans="1:11" ht="15.5" x14ac:dyDescent="0.35">
      <c r="A22" s="286"/>
      <c r="B22" s="287"/>
      <c r="C22" s="288"/>
      <c r="D22" s="289"/>
      <c r="E22" s="402"/>
      <c r="F22" s="357"/>
      <c r="G22" s="359" t="str">
        <f t="shared" si="2"/>
        <v xml:space="preserve"> </v>
      </c>
      <c r="H22" s="290"/>
      <c r="I22" s="291"/>
      <c r="J22" s="360"/>
      <c r="K22" s="360"/>
    </row>
    <row r="23" spans="1:11" ht="15.5" x14ac:dyDescent="0.35">
      <c r="A23" s="286"/>
      <c r="B23" s="287"/>
      <c r="C23" s="288"/>
      <c r="D23" s="289"/>
      <c r="E23" s="402"/>
      <c r="F23" s="357"/>
      <c r="G23" s="359" t="str">
        <f t="shared" si="2"/>
        <v xml:space="preserve"> </v>
      </c>
      <c r="H23" s="290"/>
      <c r="I23" s="291"/>
      <c r="J23" s="360"/>
      <c r="K23" s="360"/>
    </row>
    <row r="24" spans="1:11" ht="15.5" x14ac:dyDescent="0.35">
      <c r="A24" s="286"/>
      <c r="B24" s="287"/>
      <c r="C24" s="288"/>
      <c r="D24" s="289"/>
      <c r="E24" s="402"/>
      <c r="F24" s="357"/>
      <c r="G24" s="359" t="str">
        <f t="shared" si="1"/>
        <v xml:space="preserve"> </v>
      </c>
      <c r="H24" s="290"/>
      <c r="I24" s="291"/>
      <c r="J24" s="360"/>
      <c r="K24" s="360"/>
    </row>
    <row r="25" spans="1:11" ht="15.5" x14ac:dyDescent="0.35">
      <c r="A25" s="286"/>
      <c r="B25" s="287"/>
      <c r="C25" s="288"/>
      <c r="D25" s="289"/>
      <c r="E25" s="402"/>
      <c r="F25" s="357"/>
      <c r="G25" s="359" t="str">
        <f t="shared" si="1"/>
        <v xml:space="preserve"> </v>
      </c>
      <c r="H25" s="290"/>
      <c r="I25" s="291"/>
      <c r="J25" s="360"/>
      <c r="K25" s="360"/>
    </row>
    <row r="26" spans="1:11" ht="15.5" x14ac:dyDescent="0.35">
      <c r="A26" s="286"/>
      <c r="B26" s="287"/>
      <c r="C26" s="288"/>
      <c r="D26" s="289"/>
      <c r="E26" s="402"/>
      <c r="F26" s="357"/>
      <c r="G26" s="359" t="str">
        <f t="shared" si="0"/>
        <v xml:space="preserve"> </v>
      </c>
      <c r="H26" s="290"/>
      <c r="I26" s="291"/>
      <c r="J26" s="360"/>
      <c r="K26" s="360"/>
    </row>
    <row r="27" spans="1:11" ht="15.5" x14ac:dyDescent="0.35">
      <c r="A27" s="286"/>
      <c r="B27" s="287"/>
      <c r="C27" s="288"/>
      <c r="D27" s="289"/>
      <c r="E27" s="402"/>
      <c r="F27" s="357"/>
      <c r="G27" s="359" t="str">
        <f t="shared" si="0"/>
        <v xml:space="preserve"> </v>
      </c>
      <c r="H27" s="290"/>
      <c r="I27" s="291"/>
      <c r="J27" s="360"/>
      <c r="K27" s="360"/>
    </row>
    <row r="28" spans="1:11" ht="15.5" x14ac:dyDescent="0.35">
      <c r="A28" s="286"/>
      <c r="B28" s="287"/>
      <c r="C28" s="288"/>
      <c r="D28" s="289"/>
      <c r="E28" s="402"/>
      <c r="F28" s="357"/>
      <c r="G28" s="359" t="str">
        <f t="shared" si="0"/>
        <v xml:space="preserve"> </v>
      </c>
      <c r="H28" s="290"/>
      <c r="I28" s="291"/>
      <c r="J28" s="360"/>
      <c r="K28" s="360"/>
    </row>
    <row r="29" spans="1:11" ht="15.5" x14ac:dyDescent="0.35">
      <c r="A29" s="286"/>
      <c r="B29" s="287"/>
      <c r="C29" s="288"/>
      <c r="D29" s="289"/>
      <c r="E29" s="402"/>
      <c r="F29" s="357"/>
      <c r="G29" s="359" t="str">
        <f t="shared" si="0"/>
        <v xml:space="preserve"> </v>
      </c>
      <c r="H29" s="290"/>
      <c r="I29" s="291"/>
      <c r="J29" s="360"/>
      <c r="K29" s="360"/>
    </row>
    <row r="30" spans="1:11" ht="15.5" x14ac:dyDescent="0.35">
      <c r="A30" s="286"/>
      <c r="B30" s="287"/>
      <c r="C30" s="288"/>
      <c r="D30" s="289"/>
      <c r="E30" s="402"/>
      <c r="F30" s="357"/>
      <c r="G30" s="359" t="str">
        <f t="shared" si="0"/>
        <v xml:space="preserve"> </v>
      </c>
      <c r="H30" s="290"/>
      <c r="I30" s="291"/>
      <c r="J30" s="360"/>
      <c r="K30" s="360"/>
    </row>
    <row r="31" spans="1:11" ht="15.5" x14ac:dyDescent="0.35">
      <c r="A31" s="292"/>
      <c r="B31" s="293"/>
      <c r="C31" s="294"/>
      <c r="D31" s="295"/>
      <c r="E31" s="296"/>
      <c r="F31" s="298"/>
      <c r="G31" s="298"/>
      <c r="H31" s="298"/>
      <c r="I31" s="297"/>
      <c r="J31" s="429" t="s">
        <v>357</v>
      </c>
      <c r="K31" s="403">
        <f>SUM(K7:K30)</f>
        <v>0</v>
      </c>
    </row>
    <row r="32" spans="1:11" ht="17.149999999999999" customHeight="1" x14ac:dyDescent="0.35">
      <c r="A32" s="83" t="s">
        <v>52</v>
      </c>
      <c r="B32" s="293"/>
      <c r="C32" s="190">
        <f>Certification!$C$7</f>
        <v>0</v>
      </c>
      <c r="D32" s="190"/>
      <c r="E32" s="190"/>
      <c r="F32" s="190"/>
      <c r="G32" s="296"/>
      <c r="H32" s="296"/>
      <c r="I32" s="296"/>
      <c r="J32" s="296"/>
      <c r="K32" s="293"/>
    </row>
    <row r="33" spans="1:11" ht="15.5" x14ac:dyDescent="0.35">
      <c r="A33" s="83" t="s">
        <v>55</v>
      </c>
      <c r="B33" s="293"/>
      <c r="C33" s="191">
        <f>Certification!$G$7</f>
        <v>0</v>
      </c>
      <c r="D33" s="190"/>
      <c r="E33" s="190"/>
      <c r="F33" s="190"/>
      <c r="G33" s="296"/>
      <c r="H33" s="296"/>
      <c r="I33" s="296"/>
      <c r="J33" s="296"/>
      <c r="K33" s="293"/>
    </row>
    <row r="34" spans="1:11" ht="15.5" x14ac:dyDescent="0.35">
      <c r="A34" s="83" t="s">
        <v>0</v>
      </c>
      <c r="B34" s="293"/>
      <c r="C34" s="190" t="str">
        <f>Certification!$A$5</f>
        <v>SFY 2019-20</v>
      </c>
      <c r="D34" s="190"/>
      <c r="E34" s="190"/>
      <c r="F34" s="190"/>
      <c r="G34" s="296"/>
      <c r="H34" s="296"/>
      <c r="I34" s="296"/>
      <c r="J34" s="296"/>
      <c r="K34" s="293"/>
    </row>
  </sheetData>
  <sheetProtection algorithmName="SHA-512" hashValue="lJd4UhfgqUcsPtYoKQP1+RrJLqD5XGCg75eJNOkLAuCZGaZxQIRxdWWDdM906GAFWsIeWlp830hlEQ5DKcJk/g==" saltValue="NZgXQL5lANLU8g8yAiglvQ==" spinCount="100000" sheet="1" objects="1" scenarios="1"/>
  <dataValidations count="13">
    <dataValidation type="decimal" operator="greaterThan" allowBlank="1" showInputMessage="1" showErrorMessage="1" prompt="If asset was not retired, leave blank_x000a_" sqref="I7 I8" xr:uid="{00000000-0002-0000-0A00-000000000000}">
      <formula1>0</formula1>
    </dataValidation>
    <dataValidation type="decimal" operator="greaterThanOrEqual" allowBlank="1" showInputMessage="1" showErrorMessage="1" sqref="G7:G30" xr:uid="{00000000-0002-0000-0A00-000001000000}">
      <formula1>0</formula1>
    </dataValidation>
    <dataValidation type="list" showInputMessage="1" showErrorMessage="1" prompt="Please indicate whether this asset was retired during the cost report period._x000a_" sqref="H7:H30" xr:uid="{00000000-0002-0000-0A00-00000200000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xr:uid="{00000000-0002-0000-0A00-000003000000}">
      <formula1>32874</formula1>
    </dataValidation>
    <dataValidation type="decimal" operator="greaterThan" allowBlank="1" showInputMessage="1" showErrorMessage="1" prompt="If asset was not retired, leave blank" sqref="I9:I30" xr:uid="{00000000-0002-0000-0A00-000004000000}">
      <formula1>0</formula1>
    </dataValidation>
    <dataValidation allowBlank="1" showInputMessage="1" showErrorMessage="1" prompt="Press TAB to move input areas" sqref="A1" xr:uid="{00000000-0002-0000-0A00-000005000000}"/>
    <dataValidation allowBlank="1" showInputMessage="1" showErrorMessage="1" prompt="Report the asset identification number (if applicable) used in the LEA’s accounting system" sqref="A7 A8 A9 A10 A11 A12 A13 A14 A15 A16 A17 A18 A19 A20 A21 A22 A23 A24 A25 A26 A27 A28 A29 A30" xr:uid="{00000000-0002-0000-0A00-000006000000}"/>
    <dataValidation allowBlank="1" showInputMessage="1" showErrorMessage="1" prompt="Report the specific type of asset being depreciated.  Do not combine items under a generic description such as “various” or “equipment”. " sqref="B7:B30" xr:uid="{00000000-0002-0000-0A00-000007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 D8:D30" xr:uid="{00000000-0002-0000-0A00-000008000000}">
      <formula1>0</formula1>
    </dataValidation>
    <dataValidation type="decimal" operator="greaterThan" allowBlank="1" showInputMessage="1" showErrorMessage="1" prompt="Enter the amount of the asset's cost that will be depreciated.  The depreciable cost is the cost minus the expected salvage value.  " sqref="E7 E8:E30" xr:uid="{00000000-0002-0000-0A00-000009000000}">
      <formula1>0</formula1>
    </dataValidation>
    <dataValidation type="decimal" operator="greaterThanOrEqual" allowBlank="1" showInputMessage="1" showErrorMessage="1" prompt="Enter the expenditures from federal resources or grants that your LEA received to offset the asset’s purchase price.  " sqref="F7 F8:F30" xr:uid="{00000000-0002-0000-0A00-00000A000000}">
      <formula1>0</formula1>
    </dataValidation>
    <dataValidation allowBlank="1" showInputMessage="1" showErrorMessage="1" prompt="Report the prior period(s) accumulated depreciation.  This represents the amount that the equipment has depreciated since the date placed into service.  " sqref="J7 J8:J30" xr:uid="{00000000-0002-0000-0A00-00000B000000}"/>
    <dataValidation allowBlank="1" showInputMessage="1" showErrorMessage="1" prompt="Report the depreciation for the asset for the cost report period.  This figure represents the amount that the equipment has depreciated during the current fiscal year.  " sqref="K7 K8:K30" xr:uid="{00000000-0002-0000-0A00-00000C000000}"/>
  </dataValidations>
  <printOptions horizontalCentered="1"/>
  <pageMargins left="0.25" right="0.25" top="0.7" bottom="0.65" header="0.3" footer="0.3"/>
  <pageSetup scale="85"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topLeftCell="A4" zoomScaleNormal="100" zoomScaleSheetLayoutView="80" workbookViewId="0">
      <selection activeCell="F6" sqref="F6"/>
    </sheetView>
  </sheetViews>
  <sheetFormatPr defaultColWidth="0" defaultRowHeight="12.5" zeroHeight="1" x14ac:dyDescent="0.25"/>
  <cols>
    <col min="1" max="1" width="29.3984375" style="15" customWidth="1"/>
    <col min="2" max="3" width="19.59765625" style="15" customWidth="1"/>
    <col min="4" max="4" width="19.8984375" style="15" customWidth="1"/>
    <col min="5" max="5" width="20.09765625" style="15" customWidth="1"/>
    <col min="6" max="6" width="17" style="15" customWidth="1"/>
    <col min="7" max="7" width="19.796875" style="15" customWidth="1"/>
    <col min="8" max="8" width="13.5" style="15" customWidth="1"/>
    <col min="9" max="9" width="21.8984375" style="15" customWidth="1"/>
    <col min="10" max="11" width="0" style="15" hidden="1" customWidth="1"/>
    <col min="12" max="16384" width="8.796875" style="15" hidden="1"/>
  </cols>
  <sheetData>
    <row r="1" spans="1:11" ht="15.5" x14ac:dyDescent="0.35">
      <c r="A1" s="332" t="s">
        <v>56</v>
      </c>
      <c r="B1" s="2"/>
      <c r="C1" s="2"/>
      <c r="D1" s="2"/>
      <c r="E1" s="2"/>
      <c r="F1" s="2"/>
      <c r="G1" s="2"/>
    </row>
    <row r="2" spans="1:11" ht="15.5" x14ac:dyDescent="0.35">
      <c r="A2" s="346" t="s">
        <v>53</v>
      </c>
      <c r="B2" s="2"/>
      <c r="C2" s="2"/>
      <c r="D2" s="2"/>
      <c r="E2" s="2"/>
      <c r="F2" s="2"/>
      <c r="G2" s="2"/>
    </row>
    <row r="3" spans="1:11" ht="15.5" x14ac:dyDescent="0.35">
      <c r="A3" s="346" t="s">
        <v>35</v>
      </c>
      <c r="B3" s="2"/>
      <c r="C3" s="2"/>
      <c r="D3" s="2"/>
      <c r="E3" s="2"/>
      <c r="F3" s="2"/>
      <c r="G3" s="2"/>
      <c r="H3" s="2"/>
    </row>
    <row r="4" spans="1:11" ht="34.5" customHeight="1" x14ac:dyDescent="0.35">
      <c r="A4" s="338" t="s">
        <v>350</v>
      </c>
      <c r="B4" s="70"/>
      <c r="C4" s="70"/>
      <c r="D4" s="70"/>
      <c r="E4" s="70"/>
      <c r="F4" s="70"/>
      <c r="G4" s="70"/>
      <c r="H4" s="70"/>
      <c r="I4" s="299"/>
      <c r="J4" s="47"/>
      <c r="K4" s="47"/>
    </row>
    <row r="5" spans="1:11" ht="77.5" x14ac:dyDescent="0.35">
      <c r="A5" s="339"/>
      <c r="B5" s="300" t="s">
        <v>199</v>
      </c>
      <c r="C5" s="300" t="s">
        <v>352</v>
      </c>
      <c r="D5" s="300" t="s">
        <v>353</v>
      </c>
      <c r="E5" s="300" t="s">
        <v>354</v>
      </c>
      <c r="F5" s="300" t="s">
        <v>370</v>
      </c>
      <c r="G5" s="300" t="s">
        <v>191</v>
      </c>
      <c r="H5" s="300" t="s">
        <v>162</v>
      </c>
      <c r="I5" s="301" t="s">
        <v>355</v>
      </c>
    </row>
    <row r="6" spans="1:11" ht="38" customHeight="1" x14ac:dyDescent="0.35">
      <c r="A6" s="340" t="s">
        <v>351</v>
      </c>
      <c r="B6" s="399">
        <f>'E.1 Trans Payroll Information'!F10</f>
        <v>0</v>
      </c>
      <c r="C6" s="399">
        <f>'E.2 Other Trans Costs'!D15</f>
        <v>0</v>
      </c>
      <c r="D6" s="400">
        <f>'E.3 Trans Equip Depreciation'!K31</f>
        <v>0</v>
      </c>
      <c r="E6" s="400">
        <f>B6+C6+D6</f>
        <v>0</v>
      </c>
      <c r="F6" s="399">
        <f>(B6+D6+'E.2 Other Trans Costs'!D7+'E.2 Other Trans Costs'!D8+'E.2 Other Trans Costs'!D9+'E.2 Other Trans Costs'!D10+'E.2 Other Trans Costs'!D13+'E.2 Other Trans Costs'!D14)*'Allocation Statistics'!$B$10</f>
        <v>0</v>
      </c>
      <c r="G6" s="399">
        <f>E6+F6</f>
        <v>0</v>
      </c>
      <c r="H6" s="302">
        <f>'Allocation Statistics'!$B$28</f>
        <v>0</v>
      </c>
      <c r="I6" s="399">
        <f>G6*H6</f>
        <v>0</v>
      </c>
    </row>
    <row r="7" spans="1:11" ht="21.65" customHeight="1" x14ac:dyDescent="0.35">
      <c r="A7" s="303"/>
      <c r="B7" s="304"/>
      <c r="C7" s="304"/>
      <c r="D7" s="304"/>
      <c r="E7" s="304"/>
      <c r="F7" s="304"/>
      <c r="G7" s="305"/>
      <c r="H7" s="305" t="s">
        <v>205</v>
      </c>
      <c r="I7" s="401">
        <f>SUM(I6:I6)</f>
        <v>0</v>
      </c>
    </row>
    <row r="8" spans="1:11" ht="15.5" x14ac:dyDescent="0.35">
      <c r="A8" s="83" t="s">
        <v>52</v>
      </c>
      <c r="B8" s="190">
        <f>Certification!$C$7</f>
        <v>0</v>
      </c>
      <c r="C8" s="190"/>
      <c r="D8" s="190"/>
      <c r="E8" s="125"/>
      <c r="F8" s="125"/>
      <c r="G8" s="125"/>
      <c r="H8" s="125"/>
      <c r="I8" s="125"/>
    </row>
    <row r="9" spans="1:11" ht="15.5" x14ac:dyDescent="0.35">
      <c r="A9" s="83" t="s">
        <v>55</v>
      </c>
      <c r="B9" s="191">
        <f>Certification!$G$7</f>
        <v>0</v>
      </c>
      <c r="C9" s="190"/>
      <c r="D9" s="190"/>
      <c r="E9" s="125"/>
      <c r="F9" s="125"/>
      <c r="G9" s="125"/>
      <c r="H9" s="125"/>
      <c r="I9" s="125"/>
    </row>
    <row r="10" spans="1:11" ht="15.5" x14ac:dyDescent="0.35">
      <c r="A10" s="83" t="s">
        <v>0</v>
      </c>
      <c r="B10" s="190" t="str">
        <f>Certification!$A$5</f>
        <v>SFY 2019-20</v>
      </c>
      <c r="C10" s="190"/>
      <c r="D10" s="190"/>
      <c r="E10" s="125"/>
      <c r="F10" s="125"/>
      <c r="G10" s="125"/>
      <c r="H10" s="125"/>
      <c r="I10" s="125"/>
    </row>
    <row r="11" spans="1:11" ht="15.5" hidden="1" x14ac:dyDescent="0.35">
      <c r="A11" s="125"/>
      <c r="B11" s="125"/>
      <c r="C11" s="125"/>
      <c r="D11" s="125"/>
      <c r="E11" s="125"/>
      <c r="F11" s="125"/>
      <c r="G11" s="125"/>
      <c r="H11" s="125"/>
      <c r="I11" s="125"/>
    </row>
    <row r="12" spans="1:11" ht="15.5" hidden="1" x14ac:dyDescent="0.35">
      <c r="A12" s="125"/>
      <c r="B12" s="125"/>
      <c r="C12" s="125"/>
      <c r="D12" s="125"/>
      <c r="E12" s="125"/>
      <c r="F12" s="125"/>
      <c r="G12" s="125"/>
      <c r="H12" s="125"/>
      <c r="I12" s="125"/>
    </row>
  </sheetData>
  <sheetProtection algorithmName="SHA-512" hashValue="+/djYPyBPq616wTqlSt46q3P/IFr7EuMISsHveRGFhOw8YKu+4uudmFqg1jPQTXEhuPyHE0tnNBjipELO/lg1Q==" saltValue="RqJgOWkqxOHT6z34JU8z+w==" spinCount="100000" sheet="1" objects="1" scenarios="1"/>
  <dataValidations count="1">
    <dataValidation allowBlank="1" showInputMessage="1" showErrorMessage="1" prompt="No data input required for this worksheet" sqref="A1" xr:uid="{00000000-0002-0000-0B00-000000000000}"/>
  </dataValidations>
  <pageMargins left="0.2" right="0.2" top="0.75" bottom="0.75" header="0.3" footer="0.3"/>
  <pageSetup scale="80"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0"/>
  <sheetViews>
    <sheetView zoomScale="82" zoomScaleNormal="82" zoomScaleSheetLayoutView="88" workbookViewId="0"/>
  </sheetViews>
  <sheetFormatPr defaultColWidth="0" defaultRowHeight="12.5" zeroHeight="1" x14ac:dyDescent="0.25"/>
  <cols>
    <col min="1" max="1" width="6.3984375" style="2" customWidth="1"/>
    <col min="2" max="2" width="52.69921875" style="2" customWidth="1"/>
    <col min="3" max="3" width="16.69921875" style="5" customWidth="1"/>
    <col min="4" max="4" width="16" style="5" customWidth="1"/>
    <col min="5" max="5" width="21.796875" style="2" customWidth="1"/>
    <col min="6" max="10" width="0" style="2" hidden="1" customWidth="1"/>
    <col min="11" max="16384" width="9.296875" style="2" hidden="1"/>
  </cols>
  <sheetData>
    <row r="1" spans="1:10" ht="15.5" x14ac:dyDescent="0.25">
      <c r="A1" s="347" t="s">
        <v>56</v>
      </c>
    </row>
    <row r="2" spans="1:10" ht="15.5" x14ac:dyDescent="0.25">
      <c r="A2" s="154" t="s">
        <v>53</v>
      </c>
    </row>
    <row r="3" spans="1:10" s="20" customFormat="1" ht="15.5" x14ac:dyDescent="0.25">
      <c r="A3" s="154" t="s">
        <v>35</v>
      </c>
      <c r="B3" s="2"/>
      <c r="C3" s="5"/>
      <c r="D3" s="5"/>
      <c r="E3" s="17"/>
    </row>
    <row r="4" spans="1:10" s="12" customFormat="1" ht="27" customHeight="1" x14ac:dyDescent="0.35">
      <c r="A4" s="337" t="s">
        <v>344</v>
      </c>
      <c r="B4" s="341"/>
      <c r="C4" s="341"/>
      <c r="D4" s="341"/>
      <c r="E4" s="341"/>
      <c r="F4" s="306"/>
      <c r="G4" s="306"/>
      <c r="H4" s="306"/>
      <c r="I4" s="306"/>
      <c r="J4" s="306"/>
    </row>
    <row r="5" spans="1:10" s="12" customFormat="1" ht="15.5" x14ac:dyDescent="0.35">
      <c r="A5" s="338" t="s">
        <v>316</v>
      </c>
      <c r="B5" s="341"/>
      <c r="C5" s="341"/>
      <c r="D5" s="341"/>
      <c r="E5" s="341"/>
      <c r="F5" s="306"/>
      <c r="G5" s="306"/>
      <c r="H5" s="306"/>
      <c r="I5" s="306"/>
      <c r="J5" s="306"/>
    </row>
    <row r="6" spans="1:10" s="12" customFormat="1" ht="15.5" x14ac:dyDescent="0.35">
      <c r="A6" s="338" t="s">
        <v>315</v>
      </c>
      <c r="B6" s="320"/>
      <c r="C6" s="320"/>
      <c r="D6" s="320"/>
      <c r="E6" s="320"/>
      <c r="F6" s="306"/>
      <c r="G6" s="306"/>
      <c r="H6" s="306"/>
      <c r="I6" s="306"/>
      <c r="J6" s="306"/>
    </row>
    <row r="7" spans="1:10" s="12" customFormat="1" ht="42.65" customHeight="1" x14ac:dyDescent="0.35">
      <c r="A7" s="307" t="s">
        <v>57</v>
      </c>
      <c r="B7" s="308" t="s">
        <v>1</v>
      </c>
      <c r="C7" s="309" t="s">
        <v>119</v>
      </c>
      <c r="D7" s="309" t="s">
        <v>120</v>
      </c>
      <c r="E7" s="308" t="s">
        <v>121</v>
      </c>
      <c r="F7" s="306"/>
      <c r="G7" s="306"/>
      <c r="H7" s="306"/>
      <c r="I7" s="306"/>
      <c r="J7" s="306"/>
    </row>
    <row r="8" spans="1:10" s="12" customFormat="1" ht="14.5" customHeight="1" x14ac:dyDescent="0.35">
      <c r="A8" s="344"/>
      <c r="B8" s="345"/>
      <c r="C8" s="98" t="s">
        <v>2</v>
      </c>
      <c r="D8" s="98" t="s">
        <v>3</v>
      </c>
      <c r="E8" s="98" t="s">
        <v>122</v>
      </c>
      <c r="F8" s="306"/>
      <c r="G8" s="306"/>
      <c r="H8" s="306"/>
      <c r="I8" s="306"/>
      <c r="J8" s="306"/>
    </row>
    <row r="9" spans="1:10" ht="20" customHeight="1" x14ac:dyDescent="0.35">
      <c r="A9" s="342" t="s">
        <v>6</v>
      </c>
      <c r="B9" s="343" t="s">
        <v>7</v>
      </c>
      <c r="C9" s="312"/>
      <c r="D9" s="425"/>
      <c r="E9" s="313"/>
      <c r="F9" s="83"/>
      <c r="G9" s="83"/>
      <c r="H9" s="83"/>
      <c r="I9" s="83"/>
      <c r="J9" s="83"/>
    </row>
    <row r="10" spans="1:10" ht="20" customHeight="1" x14ac:dyDescent="0.35">
      <c r="A10" s="310" t="s">
        <v>8</v>
      </c>
      <c r="B10" s="311" t="s">
        <v>9</v>
      </c>
      <c r="C10" s="312"/>
      <c r="D10" s="312"/>
      <c r="E10" s="313"/>
      <c r="F10" s="83"/>
      <c r="G10" s="83"/>
      <c r="H10" s="83"/>
      <c r="I10" s="83"/>
      <c r="J10" s="83"/>
    </row>
    <row r="11" spans="1:10" ht="20" customHeight="1" x14ac:dyDescent="0.35">
      <c r="A11" s="310" t="s">
        <v>10</v>
      </c>
      <c r="B11" s="311" t="s">
        <v>213</v>
      </c>
      <c r="C11" s="312"/>
      <c r="D11" s="312"/>
      <c r="E11" s="313"/>
      <c r="F11" s="83"/>
      <c r="G11" s="83"/>
      <c r="H11" s="83"/>
      <c r="I11" s="83"/>
      <c r="J11" s="83"/>
    </row>
    <row r="12" spans="1:10" ht="20" customHeight="1" x14ac:dyDescent="0.35">
      <c r="A12" s="310" t="s">
        <v>11</v>
      </c>
      <c r="B12" s="311" t="s">
        <v>363</v>
      </c>
      <c r="C12" s="312"/>
      <c r="D12" s="312"/>
      <c r="E12" s="313"/>
      <c r="F12" s="83"/>
      <c r="G12" s="83"/>
      <c r="H12" s="83"/>
      <c r="I12" s="83"/>
      <c r="J12" s="83"/>
    </row>
    <row r="13" spans="1:10" ht="20" customHeight="1" x14ac:dyDescent="0.35">
      <c r="A13" s="310" t="s">
        <v>12</v>
      </c>
      <c r="B13" s="311" t="s">
        <v>214</v>
      </c>
      <c r="C13" s="312"/>
      <c r="D13" s="312"/>
      <c r="E13" s="313"/>
      <c r="F13" s="83"/>
      <c r="G13" s="83"/>
      <c r="H13" s="83"/>
      <c r="I13" s="83"/>
      <c r="J13" s="83"/>
    </row>
    <row r="14" spans="1:10" ht="20" customHeight="1" x14ac:dyDescent="0.35">
      <c r="A14" s="310" t="s">
        <v>14</v>
      </c>
      <c r="B14" s="311" t="s">
        <v>163</v>
      </c>
      <c r="C14" s="312"/>
      <c r="D14" s="312"/>
      <c r="E14" s="313"/>
      <c r="F14" s="83"/>
      <c r="G14" s="83"/>
      <c r="H14" s="83"/>
      <c r="I14" s="83"/>
      <c r="J14" s="83"/>
    </row>
    <row r="15" spans="1:10" ht="20" customHeight="1" x14ac:dyDescent="0.35">
      <c r="A15" s="310" t="s">
        <v>16</v>
      </c>
      <c r="B15" s="311" t="s">
        <v>13</v>
      </c>
      <c r="C15" s="312"/>
      <c r="D15" s="312"/>
      <c r="E15" s="313"/>
      <c r="F15" s="83"/>
      <c r="G15" s="83"/>
      <c r="H15" s="83"/>
      <c r="I15" s="83"/>
      <c r="J15" s="83"/>
    </row>
    <row r="16" spans="1:10" ht="20" customHeight="1" x14ac:dyDescent="0.35">
      <c r="A16" s="310" t="s">
        <v>18</v>
      </c>
      <c r="B16" s="311" t="s">
        <v>15</v>
      </c>
      <c r="C16" s="312"/>
      <c r="D16" s="312"/>
      <c r="E16" s="313"/>
      <c r="F16" s="83"/>
      <c r="G16" s="83"/>
      <c r="H16" s="83"/>
      <c r="I16" s="83"/>
      <c r="J16" s="83"/>
    </row>
    <row r="17" spans="1:10" ht="20" customHeight="1" x14ac:dyDescent="0.35">
      <c r="A17" s="310" t="s">
        <v>20</v>
      </c>
      <c r="B17" s="311" t="s">
        <v>17</v>
      </c>
      <c r="C17" s="312"/>
      <c r="D17" s="312"/>
      <c r="E17" s="313"/>
      <c r="F17" s="83"/>
      <c r="G17" s="83"/>
      <c r="H17" s="83"/>
      <c r="I17" s="83"/>
      <c r="J17" s="83"/>
    </row>
    <row r="18" spans="1:10" ht="20" customHeight="1" x14ac:dyDescent="0.35">
      <c r="A18" s="310" t="s">
        <v>22</v>
      </c>
      <c r="B18" s="311" t="s">
        <v>105</v>
      </c>
      <c r="C18" s="312"/>
      <c r="D18" s="312"/>
      <c r="E18" s="313"/>
      <c r="F18" s="83"/>
      <c r="G18" s="83"/>
      <c r="H18" s="83"/>
      <c r="I18" s="83"/>
      <c r="J18" s="83"/>
    </row>
    <row r="19" spans="1:10" ht="20" customHeight="1" x14ac:dyDescent="0.35">
      <c r="A19" s="310" t="s">
        <v>24</v>
      </c>
      <c r="B19" s="311" t="s">
        <v>349</v>
      </c>
      <c r="C19" s="312"/>
      <c r="D19" s="312"/>
      <c r="E19" s="313"/>
      <c r="F19" s="83"/>
      <c r="G19" s="83"/>
      <c r="H19" s="83"/>
      <c r="I19" s="83"/>
      <c r="J19" s="83"/>
    </row>
    <row r="20" spans="1:10" ht="20" customHeight="1" x14ac:dyDescent="0.35">
      <c r="A20" s="310" t="s">
        <v>43</v>
      </c>
      <c r="B20" s="311" t="s">
        <v>21</v>
      </c>
      <c r="C20" s="312"/>
      <c r="D20" s="312"/>
      <c r="E20" s="313"/>
      <c r="F20" s="83"/>
      <c r="G20" s="83"/>
      <c r="H20" s="83"/>
      <c r="I20" s="83"/>
      <c r="J20" s="83"/>
    </row>
    <row r="21" spans="1:10" ht="20" customHeight="1" x14ac:dyDescent="0.35">
      <c r="A21" s="310" t="s">
        <v>45</v>
      </c>
      <c r="B21" s="311" t="s">
        <v>102</v>
      </c>
      <c r="C21" s="312"/>
      <c r="D21" s="312"/>
      <c r="E21" s="313"/>
      <c r="F21" s="83"/>
      <c r="G21" s="83"/>
      <c r="H21" s="83"/>
      <c r="I21" s="83"/>
      <c r="J21" s="83"/>
    </row>
    <row r="22" spans="1:10" ht="20" customHeight="1" x14ac:dyDescent="0.35">
      <c r="A22" s="310" t="s">
        <v>99</v>
      </c>
      <c r="B22" s="311" t="s">
        <v>23</v>
      </c>
      <c r="C22" s="312"/>
      <c r="D22" s="312"/>
      <c r="E22" s="313"/>
      <c r="F22" s="83"/>
      <c r="G22" s="83"/>
      <c r="H22" s="83"/>
      <c r="I22" s="83"/>
      <c r="J22" s="83"/>
    </row>
    <row r="23" spans="1:10" ht="20" customHeight="1" x14ac:dyDescent="0.35">
      <c r="A23" s="310" t="s">
        <v>101</v>
      </c>
      <c r="B23" s="311" t="s">
        <v>114</v>
      </c>
      <c r="C23" s="312"/>
      <c r="D23" s="312"/>
      <c r="E23" s="313"/>
      <c r="F23" s="83"/>
      <c r="G23" s="83"/>
      <c r="H23" s="83"/>
      <c r="I23" s="83"/>
      <c r="J23" s="83"/>
    </row>
    <row r="24" spans="1:10" ht="20" customHeight="1" x14ac:dyDescent="0.35">
      <c r="A24" s="310" t="s">
        <v>107</v>
      </c>
      <c r="B24" s="311" t="s">
        <v>25</v>
      </c>
      <c r="C24" s="312"/>
      <c r="D24" s="312"/>
      <c r="E24" s="313"/>
      <c r="F24" s="83"/>
      <c r="G24" s="83"/>
      <c r="H24" s="83"/>
      <c r="I24" s="83"/>
      <c r="J24" s="83"/>
    </row>
    <row r="25" spans="1:10" ht="20" customHeight="1" x14ac:dyDescent="0.35">
      <c r="A25" s="310" t="s">
        <v>108</v>
      </c>
      <c r="B25" s="311" t="s">
        <v>103</v>
      </c>
      <c r="C25" s="312"/>
      <c r="D25" s="312"/>
      <c r="E25" s="313"/>
      <c r="F25" s="83"/>
      <c r="G25" s="83"/>
      <c r="H25" s="83"/>
      <c r="I25" s="83"/>
      <c r="J25" s="83"/>
    </row>
    <row r="26" spans="1:10" ht="20" customHeight="1" x14ac:dyDescent="0.35">
      <c r="A26" s="310" t="s">
        <v>109</v>
      </c>
      <c r="B26" s="311" t="s">
        <v>106</v>
      </c>
      <c r="C26" s="312"/>
      <c r="D26" s="312"/>
      <c r="E26" s="313"/>
      <c r="F26" s="83"/>
      <c r="G26" s="83"/>
      <c r="H26" s="83"/>
      <c r="I26" s="83"/>
      <c r="J26" s="83"/>
    </row>
    <row r="27" spans="1:10" ht="20" customHeight="1" x14ac:dyDescent="0.35">
      <c r="A27" s="310" t="s">
        <v>117</v>
      </c>
      <c r="B27" s="311" t="s">
        <v>44</v>
      </c>
      <c r="C27" s="312"/>
      <c r="D27" s="312"/>
      <c r="E27" s="313"/>
      <c r="F27" s="83"/>
      <c r="G27" s="83"/>
      <c r="H27" s="83"/>
      <c r="I27" s="83"/>
      <c r="J27" s="83"/>
    </row>
    <row r="28" spans="1:10" ht="20" customHeight="1" x14ac:dyDescent="0.35">
      <c r="A28" s="310" t="s">
        <v>110</v>
      </c>
      <c r="B28" s="311" t="s">
        <v>100</v>
      </c>
      <c r="C28" s="312"/>
      <c r="D28" s="312"/>
      <c r="E28" s="313"/>
      <c r="F28" s="83"/>
      <c r="G28" s="83"/>
      <c r="H28" s="83"/>
      <c r="I28" s="83"/>
      <c r="J28" s="83"/>
    </row>
    <row r="29" spans="1:10" ht="20" customHeight="1" x14ac:dyDescent="0.35">
      <c r="A29" s="310" t="s">
        <v>111</v>
      </c>
      <c r="B29" s="311" t="s">
        <v>104</v>
      </c>
      <c r="C29" s="312"/>
      <c r="D29" s="312"/>
      <c r="E29" s="313"/>
      <c r="F29" s="83"/>
      <c r="G29" s="83"/>
      <c r="H29" s="83"/>
      <c r="I29" s="83"/>
      <c r="J29" s="83"/>
    </row>
    <row r="30" spans="1:10" ht="20" customHeight="1" x14ac:dyDescent="0.35">
      <c r="A30" s="310" t="s">
        <v>112</v>
      </c>
      <c r="B30" s="311" t="s">
        <v>128</v>
      </c>
      <c r="C30" s="312"/>
      <c r="D30" s="312"/>
      <c r="E30" s="313"/>
      <c r="F30" s="83"/>
      <c r="G30" s="83"/>
      <c r="H30" s="83"/>
      <c r="I30" s="83"/>
      <c r="J30" s="83"/>
    </row>
    <row r="31" spans="1:10" ht="20" customHeight="1" x14ac:dyDescent="0.35">
      <c r="A31" s="310" t="s">
        <v>113</v>
      </c>
      <c r="B31" s="311" t="s">
        <v>187</v>
      </c>
      <c r="C31" s="312"/>
      <c r="D31" s="312"/>
      <c r="E31" s="313"/>
      <c r="F31" s="83"/>
      <c r="G31" s="83"/>
      <c r="H31" s="83"/>
      <c r="I31" s="83"/>
      <c r="J31" s="83"/>
    </row>
    <row r="32" spans="1:10" ht="20" customHeight="1" x14ac:dyDescent="0.35">
      <c r="A32" s="310" t="s">
        <v>215</v>
      </c>
      <c r="B32" s="311" t="s">
        <v>186</v>
      </c>
      <c r="C32" s="312"/>
      <c r="D32" s="312"/>
      <c r="E32" s="313"/>
      <c r="F32" s="83"/>
      <c r="G32" s="251"/>
      <c r="H32" s="79"/>
      <c r="I32" s="79"/>
      <c r="J32" s="79"/>
    </row>
    <row r="33" spans="1:10" ht="24.5" customHeight="1" thickBot="1" x14ac:dyDescent="0.4">
      <c r="A33" s="314" t="s">
        <v>345</v>
      </c>
      <c r="B33" s="83"/>
      <c r="C33" s="315">
        <f>SUM(C9:C32)</f>
        <v>0</v>
      </c>
      <c r="D33" s="315">
        <f>SUM(D9:D32)</f>
        <v>0</v>
      </c>
      <c r="E33" s="316">
        <f>SUM(E9:E32)</f>
        <v>0</v>
      </c>
      <c r="F33" s="83"/>
      <c r="G33" s="83"/>
      <c r="H33" s="83"/>
      <c r="I33" s="83"/>
      <c r="J33" s="83"/>
    </row>
    <row r="34" spans="1:10" ht="21.5" customHeight="1" thickTop="1" x14ac:dyDescent="0.35">
      <c r="A34" s="83" t="s">
        <v>52</v>
      </c>
      <c r="B34" s="83"/>
      <c r="C34" s="190">
        <f>Certification!$C$7</f>
        <v>0</v>
      </c>
      <c r="D34" s="190"/>
      <c r="E34" s="190"/>
      <c r="F34" s="83"/>
      <c r="G34" s="83"/>
      <c r="H34" s="83"/>
      <c r="I34" s="83"/>
      <c r="J34" s="83"/>
    </row>
    <row r="35" spans="1:10" ht="15.5" x14ac:dyDescent="0.35">
      <c r="A35" s="83" t="s">
        <v>55</v>
      </c>
      <c r="B35" s="83"/>
      <c r="C35" s="191">
        <f>Certification!$G$7</f>
        <v>0</v>
      </c>
      <c r="D35" s="190"/>
      <c r="E35" s="190"/>
      <c r="F35" s="317"/>
      <c r="G35" s="317"/>
      <c r="H35" s="83"/>
      <c r="I35" s="83"/>
      <c r="J35" s="83"/>
    </row>
    <row r="36" spans="1:10" ht="15.5" x14ac:dyDescent="0.35">
      <c r="A36" s="83" t="s">
        <v>0</v>
      </c>
      <c r="B36" s="83"/>
      <c r="C36" s="190" t="str">
        <f>Certification!$A$5</f>
        <v>SFY 2019-20</v>
      </c>
      <c r="D36" s="190"/>
      <c r="E36" s="190"/>
      <c r="F36" s="83"/>
      <c r="G36" s="83"/>
      <c r="H36" s="83"/>
      <c r="I36" s="83"/>
      <c r="J36" s="83"/>
    </row>
    <row r="37" spans="1:10" ht="13.5" hidden="1" customHeight="1" x14ac:dyDescent="0.35">
      <c r="A37" s="83"/>
      <c r="B37" s="83"/>
      <c r="C37" s="79"/>
      <c r="D37" s="79"/>
      <c r="E37" s="83"/>
      <c r="F37" s="83"/>
      <c r="G37" s="83"/>
      <c r="H37" s="83"/>
      <c r="I37" s="83"/>
      <c r="J37" s="83"/>
    </row>
    <row r="40" spans="1:10" hidden="1" x14ac:dyDescent="0.25">
      <c r="A40" s="18"/>
      <c r="B40" s="18"/>
      <c r="C40" s="18"/>
      <c r="D40" s="18"/>
      <c r="E40" s="18"/>
    </row>
  </sheetData>
  <sheetProtection algorithmName="SHA-512" hashValue="a3tTi8QmAi4AqvCcUe04JNz9vi8lNPI+abMfnd/dGetTSFEu7YH7fjAEQXA576jtqxNIIY9poxVEq/00Vkij6w==" saltValue="xWYh4VdGpukr+8f6SPOuOA==" spinCount="100000" sheet="1" selectLockedCells="1"/>
  <dataValidations count="4">
    <dataValidation allowBlank="1" showInputMessage="1" showErrorMessage="1" prompt="Press TAB to move input areas" sqref="A1" xr:uid="{00000000-0002-0000-0C00-000002000000}"/>
    <dataValidation allowBlank="1" showInputMessage="1" showErrorMessage="1" prompt="Report the total claims for each practitioner type during the cost reporting period. The Annual Reimbursement Report on the LEA Program website can be used to obtain this information by NPI. " sqref="C9 D9:D32" xr:uid="{00000000-0002-0000-0C00-000003000000}"/>
    <dataValidation allowBlank="1" showInputMessage="1" showErrorMessage="1" prompt="Report the total units of service for each practitioner type during the cost reporting period. The Annual Reimbursement Report on the LEA Program website can be used to obtain this information by NPI. " sqref="C9:C32" xr:uid="{00000000-0002-0000-0C00-000000000000}"/>
    <dataValidation allowBlank="1" showInputMessage="1" showErrorMessage="1" prompt="Report the total reimbursement for each practitioner type during the cost reporting period. The Annual Reimbursement Report on the LEA Program website can be used to obtain this information by NPI. " sqref="E9:E32" xr:uid="{00000000-0002-0000-0C00-000001000000}"/>
  </dataValidations>
  <printOptions horizontalCentered="1"/>
  <pageMargins left="0.2" right="0.2" top="0.75" bottom="0.3" header="0.4" footer="0.2"/>
  <pageSetup scale="90" fitToHeight="3" orientation="portrait" r:id="rId1"/>
  <headerFooter alignWithMargins="0">
    <oddFooter>&amp;L&amp;"Arial,Regular"&amp;12DHCS 6299 (11/2021)&amp;R&amp;"Arial,Regular"&amp;12Page &amp;P</oddFooter>
  </headerFooter>
  <ignoredErrors>
    <ignoredError sqref="A9:A27 A28:A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zoomScale="80" zoomScaleNormal="80" zoomScaleSheetLayoutView="99" workbookViewId="0"/>
  </sheetViews>
  <sheetFormatPr defaultColWidth="0" defaultRowHeight="12.5" zeroHeight="1" x14ac:dyDescent="0.25"/>
  <cols>
    <col min="1" max="1" width="78" style="15" customWidth="1"/>
    <col min="2" max="2" width="15.296875" style="15" customWidth="1"/>
    <col min="3" max="3" width="28.5" style="15" customWidth="1"/>
    <col min="4" max="18" width="0" style="15" hidden="1" customWidth="1"/>
    <col min="19" max="16384" width="8.796875" style="15" hidden="1"/>
  </cols>
  <sheetData>
    <row r="1" spans="1:10" ht="15.5" x14ac:dyDescent="0.35">
      <c r="A1" s="112" t="s">
        <v>298</v>
      </c>
      <c r="C1" s="5"/>
      <c r="D1" s="5"/>
      <c r="E1" s="5"/>
      <c r="F1" s="5"/>
      <c r="H1" s="2"/>
    </row>
    <row r="2" spans="1:10" ht="15.5" x14ac:dyDescent="0.35">
      <c r="A2" s="327" t="s">
        <v>53</v>
      </c>
      <c r="C2" s="5"/>
      <c r="D2" s="5"/>
      <c r="E2" s="5"/>
      <c r="F2" s="5"/>
      <c r="H2" s="2"/>
    </row>
    <row r="3" spans="1:10" ht="15.5" x14ac:dyDescent="0.35">
      <c r="A3" s="327" t="s">
        <v>35</v>
      </c>
      <c r="B3" s="3"/>
      <c r="C3" s="5"/>
      <c r="D3" s="5"/>
      <c r="E3" s="5"/>
      <c r="F3" s="5"/>
      <c r="H3" s="2"/>
    </row>
    <row r="4" spans="1:10" ht="22" customHeight="1" x14ac:dyDescent="0.35">
      <c r="A4" s="80" t="s">
        <v>165</v>
      </c>
      <c r="B4" s="72"/>
      <c r="C4" s="79"/>
      <c r="D4" s="5"/>
      <c r="E4" s="5"/>
      <c r="F4" s="5"/>
      <c r="G4" s="8"/>
      <c r="H4" s="2"/>
    </row>
    <row r="5" spans="1:10" ht="17.5" customHeight="1" thickBot="1" x14ac:dyDescent="0.4">
      <c r="A5" s="329" t="s">
        <v>161</v>
      </c>
      <c r="B5" s="72"/>
      <c r="C5" s="124"/>
      <c r="D5" s="22"/>
      <c r="E5" s="22"/>
      <c r="F5" s="22"/>
      <c r="G5" s="22"/>
      <c r="H5" s="22"/>
    </row>
    <row r="6" spans="1:10" ht="25.5" customHeight="1" thickBot="1" x14ac:dyDescent="0.4">
      <c r="A6" s="75" t="s">
        <v>245</v>
      </c>
      <c r="B6" s="404"/>
      <c r="C6" s="125"/>
    </row>
    <row r="7" spans="1:10" ht="18.5" customHeight="1" thickBot="1" x14ac:dyDescent="0.4">
      <c r="A7" s="127">
        <f>Certification!C7</f>
        <v>0</v>
      </c>
      <c r="B7" s="354"/>
      <c r="C7" s="125"/>
    </row>
    <row r="8" spans="1:10" ht="17" customHeight="1" thickBot="1" x14ac:dyDescent="0.4">
      <c r="A8" s="128">
        <f>Certification!G7</f>
        <v>0</v>
      </c>
      <c r="B8" s="355"/>
      <c r="C8" s="353"/>
    </row>
    <row r="9" spans="1:10" s="46" customFormat="1" ht="22.5" customHeight="1" thickBot="1" x14ac:dyDescent="0.4">
      <c r="A9" s="405" t="s">
        <v>246</v>
      </c>
      <c r="B9" s="406"/>
      <c r="C9" s="328" t="s">
        <v>223</v>
      </c>
    </row>
    <row r="10" spans="1:10" ht="18.5" customHeight="1" thickBot="1" x14ac:dyDescent="0.4">
      <c r="A10" s="126" t="s">
        <v>115</v>
      </c>
      <c r="B10" s="129"/>
      <c r="C10" s="331" t="s">
        <v>334</v>
      </c>
      <c r="D10" s="407"/>
      <c r="E10" s="407"/>
      <c r="F10" s="407"/>
      <c r="G10" s="407"/>
      <c r="H10" s="407"/>
      <c r="I10" s="407"/>
      <c r="J10" s="407"/>
    </row>
    <row r="11" spans="1:10" ht="33.5" customHeight="1" thickBot="1" x14ac:dyDescent="0.4">
      <c r="A11" s="130" t="s">
        <v>252</v>
      </c>
      <c r="B11" s="131">
        <v>0.5</v>
      </c>
      <c r="C11" s="129"/>
    </row>
    <row r="12" spans="1:10" ht="18" customHeight="1" thickBot="1" x14ac:dyDescent="0.4">
      <c r="A12" s="130" t="s">
        <v>236</v>
      </c>
      <c r="B12" s="131">
        <v>0.56200000000000006</v>
      </c>
      <c r="C12" s="129"/>
    </row>
    <row r="13" spans="1:10" ht="18" customHeight="1" thickBot="1" x14ac:dyDescent="0.4">
      <c r="A13" s="130" t="s">
        <v>237</v>
      </c>
      <c r="B13" s="131">
        <v>0.93</v>
      </c>
      <c r="C13" s="129"/>
    </row>
    <row r="14" spans="1:10" ht="18" customHeight="1" thickBot="1" x14ac:dyDescent="0.4">
      <c r="A14" s="130" t="s">
        <v>238</v>
      </c>
      <c r="B14" s="131">
        <v>0.9</v>
      </c>
      <c r="C14" s="129"/>
    </row>
    <row r="15" spans="1:10" ht="18" customHeight="1" thickBot="1" x14ac:dyDescent="0.4">
      <c r="A15" s="130" t="s">
        <v>239</v>
      </c>
      <c r="B15" s="131">
        <v>0.88</v>
      </c>
      <c r="C15" s="129"/>
    </row>
    <row r="16" spans="1:10" ht="18" customHeight="1" thickBot="1" x14ac:dyDescent="0.4">
      <c r="A16" s="130" t="s">
        <v>250</v>
      </c>
      <c r="B16" s="131">
        <v>0.76500000000000001</v>
      </c>
      <c r="C16" s="129"/>
    </row>
    <row r="17" spans="1:18" ht="18" customHeight="1" thickBot="1" x14ac:dyDescent="0.4">
      <c r="A17" s="130" t="s">
        <v>251</v>
      </c>
      <c r="B17" s="131">
        <v>0.80840000000000001</v>
      </c>
      <c r="C17" s="129"/>
    </row>
    <row r="18" spans="1:18" s="31" customFormat="1" ht="32.5" customHeight="1" thickBot="1" x14ac:dyDescent="0.4">
      <c r="A18" s="132" t="s">
        <v>332</v>
      </c>
      <c r="B18" s="129"/>
      <c r="C18" s="133"/>
    </row>
    <row r="19" spans="1:18" ht="27" customHeight="1" thickBot="1" x14ac:dyDescent="0.4">
      <c r="A19" s="405" t="s">
        <v>247</v>
      </c>
      <c r="B19" s="134"/>
      <c r="C19" s="125"/>
    </row>
    <row r="20" spans="1:18" ht="20" customHeight="1" thickBot="1" x14ac:dyDescent="0.4">
      <c r="A20" s="135" t="s">
        <v>241</v>
      </c>
      <c r="B20" s="136"/>
      <c r="C20" s="125"/>
      <c r="D20" s="408"/>
      <c r="E20" s="31"/>
      <c r="F20" s="31"/>
      <c r="G20" s="31"/>
      <c r="H20" s="31"/>
      <c r="I20" s="31"/>
      <c r="J20" s="31"/>
      <c r="K20" s="31"/>
    </row>
    <row r="21" spans="1:18" ht="20" customHeight="1" thickBot="1" x14ac:dyDescent="0.4">
      <c r="A21" s="126" t="s">
        <v>242</v>
      </c>
      <c r="B21" s="137"/>
      <c r="C21" s="125"/>
    </row>
    <row r="22" spans="1:18" ht="20" customHeight="1" thickBot="1" x14ac:dyDescent="0.4">
      <c r="A22" s="138" t="s">
        <v>243</v>
      </c>
      <c r="B22" s="139">
        <f>IFERROR(B20/B21,0)</f>
        <v>0</v>
      </c>
      <c r="C22" s="125"/>
    </row>
    <row r="23" spans="1:18" ht="20" customHeight="1" thickBot="1" x14ac:dyDescent="0.4">
      <c r="A23" s="138" t="s">
        <v>333</v>
      </c>
      <c r="B23" s="139">
        <v>3.32E-2</v>
      </c>
      <c r="C23" s="125"/>
    </row>
    <row r="24" spans="1:18" ht="20" customHeight="1" thickBot="1" x14ac:dyDescent="0.4">
      <c r="A24" s="138" t="s">
        <v>244</v>
      </c>
      <c r="B24" s="139">
        <f>B22-B23</f>
        <v>-3.32E-2</v>
      </c>
      <c r="C24" s="125"/>
    </row>
    <row r="25" spans="1:18" ht="31" customHeight="1" thickBot="1" x14ac:dyDescent="0.4">
      <c r="A25" s="405" t="s">
        <v>248</v>
      </c>
      <c r="B25" s="134"/>
      <c r="C25" s="125"/>
    </row>
    <row r="26" spans="1:18" ht="47" thickBot="1" x14ac:dyDescent="0.4">
      <c r="A26" s="126" t="s">
        <v>301</v>
      </c>
      <c r="B26" s="137"/>
      <c r="C26" s="125"/>
      <c r="D26" s="408"/>
      <c r="E26" s="31"/>
      <c r="F26" s="31"/>
      <c r="G26" s="31"/>
      <c r="H26" s="31"/>
      <c r="I26" s="31"/>
      <c r="J26" s="31"/>
      <c r="K26" s="31"/>
      <c r="L26" s="31"/>
    </row>
    <row r="27" spans="1:18" ht="31.5" thickBot="1" x14ac:dyDescent="0.4">
      <c r="A27" s="140" t="s">
        <v>300</v>
      </c>
      <c r="B27" s="136"/>
      <c r="C27" s="125"/>
    </row>
    <row r="28" spans="1:18" ht="24.65" customHeight="1" thickBot="1" x14ac:dyDescent="0.4">
      <c r="A28" s="138" t="s">
        <v>160</v>
      </c>
      <c r="B28" s="139">
        <f>IFERROR(B26/B27,0)</f>
        <v>0</v>
      </c>
      <c r="C28" s="125"/>
    </row>
    <row r="29" spans="1:18" s="2" customFormat="1" ht="23.5" customHeight="1" x14ac:dyDescent="0.35">
      <c r="A29" s="319" t="s">
        <v>52</v>
      </c>
      <c r="B29" s="330">
        <f>Certification!C7</f>
        <v>0</v>
      </c>
      <c r="C29" s="330"/>
      <c r="D29" s="16"/>
      <c r="E29" s="16"/>
      <c r="F29" s="16"/>
      <c r="G29" s="16"/>
      <c r="H29" s="16"/>
      <c r="I29" s="16"/>
      <c r="J29" s="16"/>
      <c r="K29" s="16"/>
      <c r="L29" s="5"/>
      <c r="M29" s="5"/>
      <c r="N29" s="5"/>
      <c r="O29" s="5"/>
      <c r="P29" s="9"/>
      <c r="Q29" s="5"/>
      <c r="R29" s="5"/>
    </row>
    <row r="30" spans="1:18" s="2" customFormat="1" ht="15.5" x14ac:dyDescent="0.35">
      <c r="A30" s="319" t="s">
        <v>299</v>
      </c>
      <c r="B30" s="122">
        <f>Certification!G7</f>
        <v>0</v>
      </c>
      <c r="C30" s="330"/>
      <c r="D30" s="30"/>
      <c r="E30" s="30"/>
      <c r="F30" s="30"/>
      <c r="G30" s="30"/>
      <c r="H30" s="30"/>
      <c r="I30" s="30"/>
      <c r="J30" s="30"/>
      <c r="K30" s="30"/>
      <c r="L30" s="5"/>
      <c r="M30" s="5"/>
      <c r="N30" s="5"/>
      <c r="O30" s="5"/>
      <c r="P30" s="9"/>
      <c r="Q30" s="5"/>
      <c r="R30" s="5"/>
    </row>
    <row r="31" spans="1:18" s="2" customFormat="1" ht="15.5" x14ac:dyDescent="0.35">
      <c r="A31" s="319" t="s">
        <v>0</v>
      </c>
      <c r="B31" s="141" t="str">
        <f>Certification!A5</f>
        <v>SFY 2019-20</v>
      </c>
      <c r="C31" s="141"/>
      <c r="D31" s="19"/>
      <c r="E31" s="19"/>
      <c r="F31" s="19"/>
      <c r="G31" s="19"/>
      <c r="H31" s="19"/>
      <c r="I31" s="19"/>
      <c r="J31" s="19"/>
      <c r="K31" s="19"/>
      <c r="L31" s="5"/>
      <c r="M31" s="5"/>
      <c r="N31" s="5"/>
      <c r="O31" s="5"/>
      <c r="P31" s="9"/>
      <c r="Q31" s="5"/>
      <c r="R31" s="5"/>
    </row>
    <row r="32" spans="1:18" hidden="1" x14ac:dyDescent="0.25">
      <c r="C32" s="31"/>
      <c r="D32" s="31"/>
      <c r="E32" s="31"/>
      <c r="F32" s="31"/>
      <c r="G32" s="31"/>
      <c r="H32" s="31"/>
      <c r="I32" s="31"/>
      <c r="J32" s="31"/>
      <c r="K32" s="31"/>
      <c r="L32" s="31"/>
      <c r="M32" s="31"/>
      <c r="N32" s="31"/>
      <c r="O32" s="31"/>
      <c r="P32" s="31"/>
      <c r="Q32" s="31"/>
      <c r="R32" s="31"/>
    </row>
    <row r="33" spans="3:18" hidden="1" x14ac:dyDescent="0.25">
      <c r="C33" s="31"/>
      <c r="D33" s="31"/>
      <c r="E33" s="31"/>
      <c r="F33" s="31"/>
      <c r="G33" s="31"/>
      <c r="H33" s="31"/>
      <c r="I33" s="31"/>
      <c r="J33" s="31"/>
      <c r="K33" s="31"/>
      <c r="L33" s="31"/>
      <c r="M33" s="31"/>
      <c r="N33" s="31"/>
      <c r="O33" s="31"/>
      <c r="P33" s="31"/>
      <c r="Q33" s="31"/>
      <c r="R33" s="31"/>
    </row>
  </sheetData>
  <sheetProtection algorithmName="SHA-512" hashValue="9wfjcoxeqytjMdxHULwHSpZIj8gF2VXlaQsy7NrxszMZ2rB3AD2s/82MR59hj1+Tpm3onwo/ZLVTTPVYFgg+4w==" saltValue="IXWVJPiI0h0ztK50i7bx2A==" spinCount="100000" sheet="1" objects="1" scenarios="1"/>
  <protectedRanges>
    <protectedRange sqref="B10" name="Range1_1_1"/>
  </protectedRanges>
  <dataValidations count="8">
    <dataValidation allowBlank="1" showInputMessage="1" showErrorMessage="1" prompt="Report the approved indirect cost rate from CDE.  Indirect cost rates may be found at the CDE website:  http://www.cde.ca.gov/fg/ac/ic." sqref="B10" xr:uid="{00000000-0002-0000-0100-00000000000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B20" xr:uid="{00000000-0002-0000-0100-000001000000}"/>
    <dataValidation allowBlank="1" showInputMessage="1" showErrorMessage="1" prompt="Report the posted Direct Medical Service Precentage from LEA Program website. Enter the RMTS Direct Medical Service Percentage in decimal notation (e.g., 41.25). " sqref="B18" xr:uid="{00000000-0002-0000-0100-000002000000}"/>
    <dataValidation allowBlank="1" showInputMessage="1" showErrorMessage="1" prompt="Report the unduplicated count of all students enrolled in the LEA. Enrollment by fiscal year may be found at the CDE website:  http://www.cde.ca.gov/fg/ac/ic." sqref="B21" xr:uid="{00000000-0002-0000-0100-000003000000}"/>
    <dataValidation allowBlank="1" showInputMessage="1" showErrorMessage="1" prompt="Report the total number of specialized transportation one-way trips during the _x000a_cost-reporting period." sqref="B26" xr:uid="{00000000-0002-0000-0100-000004000000}"/>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7" xr:uid="{00000000-0002-0000-0100-000005000000}"/>
    <dataValidation allowBlank="1" showInputMessage="1" showErrorMessage="1" prompt="Press TAB to move input areas" sqref="A1" xr:uid="{00000000-0002-0000-0100-000006000000}"/>
    <dataValidation allowBlank="1" showInputMessage="1" showErrorMessage="1" prompt="Enter % of LEA Paid Claims for the SFY from LEA website" sqref="C11 C12 C13 C14 C15 C16 C17" xr:uid="{00000000-0002-0000-0100-000007000000}"/>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69"/>
  <sheetViews>
    <sheetView zoomScale="81" zoomScaleNormal="81" zoomScaleSheetLayoutView="100" workbookViewId="0"/>
  </sheetViews>
  <sheetFormatPr defaultColWidth="0" defaultRowHeight="12.5" zeroHeight="1" x14ac:dyDescent="0.25"/>
  <cols>
    <col min="1" max="1" width="4.19921875" style="73" customWidth="1"/>
    <col min="2" max="2" width="78.8984375" style="2" customWidth="1"/>
    <col min="3" max="3" width="23.5" style="2" customWidth="1"/>
    <col min="4" max="4" width="15.09765625" style="2" customWidth="1"/>
    <col min="5" max="5" width="12.296875" style="10" customWidth="1"/>
    <col min="6" max="6" width="30.296875" style="2" hidden="1" customWidth="1"/>
    <col min="7" max="16384" width="9.296875" style="2" hidden="1"/>
  </cols>
  <sheetData>
    <row r="1" spans="1:6" ht="15.5" x14ac:dyDescent="0.35">
      <c r="A1" s="332" t="s">
        <v>56</v>
      </c>
      <c r="B1" s="5"/>
      <c r="C1" s="5"/>
      <c r="D1" s="5"/>
    </row>
    <row r="2" spans="1:6" ht="15.5" x14ac:dyDescent="0.35">
      <c r="A2" s="346" t="s">
        <v>53</v>
      </c>
      <c r="B2" s="5"/>
      <c r="C2" s="5"/>
      <c r="D2" s="5"/>
    </row>
    <row r="3" spans="1:6" ht="15.5" x14ac:dyDescent="0.35">
      <c r="A3" s="346" t="s">
        <v>35</v>
      </c>
      <c r="B3" s="5"/>
      <c r="C3" s="5"/>
      <c r="D3" s="5"/>
      <c r="E3" s="8"/>
    </row>
    <row r="4" spans="1:6" ht="38" customHeight="1" x14ac:dyDescent="0.35">
      <c r="A4" s="333" t="s">
        <v>335</v>
      </c>
      <c r="B4" s="142"/>
      <c r="C4" s="142"/>
      <c r="D4" s="72"/>
      <c r="E4" s="72"/>
      <c r="F4" s="21"/>
    </row>
    <row r="5" spans="1:6" ht="44.5" customHeight="1" x14ac:dyDescent="0.35">
      <c r="A5" s="92"/>
      <c r="B5" s="143"/>
      <c r="C5" s="144" t="s">
        <v>190</v>
      </c>
      <c r="D5" s="145"/>
      <c r="E5" s="79"/>
    </row>
    <row r="6" spans="1:6" ht="19.5" customHeight="1" x14ac:dyDescent="0.35">
      <c r="A6" s="92"/>
      <c r="B6" s="146" t="s">
        <v>1</v>
      </c>
      <c r="C6" s="147" t="s">
        <v>2</v>
      </c>
      <c r="D6" s="79"/>
      <c r="E6" s="83"/>
    </row>
    <row r="7" spans="1:6" ht="20" customHeight="1" x14ac:dyDescent="0.35">
      <c r="A7" s="119" t="s">
        <v>6</v>
      </c>
      <c r="B7" s="79" t="s">
        <v>7</v>
      </c>
      <c r="C7" s="366">
        <f>'WS B.1 Funding'!G7</f>
        <v>0</v>
      </c>
      <c r="D7" s="149"/>
      <c r="E7" s="83"/>
    </row>
    <row r="8" spans="1:6" ht="20" customHeight="1" x14ac:dyDescent="0.35">
      <c r="A8" s="119" t="s">
        <v>8</v>
      </c>
      <c r="B8" s="79" t="s">
        <v>9</v>
      </c>
      <c r="C8" s="148">
        <f>'WS B.1 Funding'!G8</f>
        <v>0</v>
      </c>
      <c r="D8" s="83"/>
      <c r="E8" s="83"/>
    </row>
    <row r="9" spans="1:6" ht="20" customHeight="1" x14ac:dyDescent="0.35">
      <c r="A9" s="119" t="s">
        <v>10</v>
      </c>
      <c r="B9" s="79" t="s">
        <v>213</v>
      </c>
      <c r="C9" s="148">
        <f>'WS B.1 Funding'!G9</f>
        <v>0</v>
      </c>
      <c r="D9" s="83"/>
      <c r="E9" s="83"/>
    </row>
    <row r="10" spans="1:6" ht="20" customHeight="1" x14ac:dyDescent="0.35">
      <c r="A10" s="119" t="s">
        <v>11</v>
      </c>
      <c r="B10" s="79" t="s">
        <v>347</v>
      </c>
      <c r="C10" s="148">
        <f>'WS B.1 Funding'!G10</f>
        <v>0</v>
      </c>
      <c r="D10" s="83"/>
      <c r="E10" s="83"/>
    </row>
    <row r="11" spans="1:6" ht="20" customHeight="1" x14ac:dyDescent="0.35">
      <c r="A11" s="119" t="s">
        <v>12</v>
      </c>
      <c r="B11" s="79" t="s">
        <v>348</v>
      </c>
      <c r="C11" s="148">
        <f>'WS B.1 Funding'!G11</f>
        <v>0</v>
      </c>
      <c r="D11" s="83"/>
      <c r="E11" s="83"/>
    </row>
    <row r="12" spans="1:6" ht="20" customHeight="1" x14ac:dyDescent="0.35">
      <c r="A12" s="119" t="s">
        <v>14</v>
      </c>
      <c r="B12" s="79" t="s">
        <v>163</v>
      </c>
      <c r="C12" s="148">
        <f>'WS B.1 Funding'!G12</f>
        <v>0</v>
      </c>
      <c r="D12" s="83"/>
      <c r="E12" s="83"/>
    </row>
    <row r="13" spans="1:6" ht="20" customHeight="1" x14ac:dyDescent="0.35">
      <c r="A13" s="119" t="s">
        <v>16</v>
      </c>
      <c r="B13" s="79" t="s">
        <v>13</v>
      </c>
      <c r="C13" s="148">
        <f>'WS B.1 Funding'!G13</f>
        <v>0</v>
      </c>
      <c r="D13" s="83"/>
      <c r="E13" s="83"/>
    </row>
    <row r="14" spans="1:6" ht="20" customHeight="1" x14ac:dyDescent="0.35">
      <c r="A14" s="119" t="s">
        <v>18</v>
      </c>
      <c r="B14" s="79" t="s">
        <v>15</v>
      </c>
      <c r="C14" s="148">
        <f>'WS B.1 Funding'!G14</f>
        <v>0</v>
      </c>
      <c r="D14" s="83"/>
      <c r="E14" s="83"/>
    </row>
    <row r="15" spans="1:6" ht="20" customHeight="1" x14ac:dyDescent="0.35">
      <c r="A15" s="119" t="s">
        <v>20</v>
      </c>
      <c r="B15" s="79" t="s">
        <v>17</v>
      </c>
      <c r="C15" s="148">
        <f>'WS B.1 Funding'!G15</f>
        <v>0</v>
      </c>
      <c r="D15" s="83"/>
      <c r="E15" s="83"/>
    </row>
    <row r="16" spans="1:6" ht="20" customHeight="1" x14ac:dyDescent="0.35">
      <c r="A16" s="119" t="s">
        <v>22</v>
      </c>
      <c r="B16" s="79" t="s">
        <v>105</v>
      </c>
      <c r="C16" s="148">
        <f>'WS B.1 Funding'!G16</f>
        <v>0</v>
      </c>
      <c r="D16" s="83"/>
      <c r="E16" s="83"/>
    </row>
    <row r="17" spans="1:5" ht="20" customHeight="1" x14ac:dyDescent="0.35">
      <c r="A17" s="119" t="s">
        <v>24</v>
      </c>
      <c r="B17" s="79" t="s">
        <v>19</v>
      </c>
      <c r="C17" s="148">
        <f>'WS B.1 Funding'!G17</f>
        <v>0</v>
      </c>
      <c r="D17" s="83"/>
      <c r="E17" s="83"/>
    </row>
    <row r="18" spans="1:5" ht="20" customHeight="1" x14ac:dyDescent="0.35">
      <c r="A18" s="119" t="s">
        <v>43</v>
      </c>
      <c r="B18" s="79" t="s">
        <v>21</v>
      </c>
      <c r="C18" s="148">
        <f>'WS B.1 Funding'!G18</f>
        <v>0</v>
      </c>
      <c r="D18" s="83"/>
      <c r="E18" s="83"/>
    </row>
    <row r="19" spans="1:5" ht="20" customHeight="1" x14ac:dyDescent="0.35">
      <c r="A19" s="119" t="s">
        <v>45</v>
      </c>
      <c r="B19" s="79" t="s">
        <v>102</v>
      </c>
      <c r="C19" s="148">
        <f>'WS B.1 Funding'!G19</f>
        <v>0</v>
      </c>
      <c r="D19" s="83"/>
      <c r="E19" s="83"/>
    </row>
    <row r="20" spans="1:5" ht="20" customHeight="1" x14ac:dyDescent="0.35">
      <c r="A20" s="119" t="s">
        <v>99</v>
      </c>
      <c r="B20" s="79" t="s">
        <v>23</v>
      </c>
      <c r="C20" s="148">
        <f>'WS B.1 Funding'!G20</f>
        <v>0</v>
      </c>
      <c r="D20" s="83"/>
      <c r="E20" s="83"/>
    </row>
    <row r="21" spans="1:5" ht="20" customHeight="1" x14ac:dyDescent="0.35">
      <c r="A21" s="119" t="s">
        <v>101</v>
      </c>
      <c r="B21" s="79" t="s">
        <v>207</v>
      </c>
      <c r="C21" s="148">
        <f>'WS B.1 Funding'!G21</f>
        <v>0</v>
      </c>
      <c r="D21" s="83"/>
      <c r="E21" s="83"/>
    </row>
    <row r="22" spans="1:5" ht="20" customHeight="1" x14ac:dyDescent="0.35">
      <c r="A22" s="119" t="s">
        <v>107</v>
      </c>
      <c r="B22" s="79" t="s">
        <v>25</v>
      </c>
      <c r="C22" s="148">
        <f>'WS B.1 Funding'!G22</f>
        <v>0</v>
      </c>
      <c r="D22" s="83"/>
      <c r="E22" s="83"/>
    </row>
    <row r="23" spans="1:5" ht="20" customHeight="1" x14ac:dyDescent="0.35">
      <c r="A23" s="119" t="s">
        <v>108</v>
      </c>
      <c r="B23" s="79" t="s">
        <v>103</v>
      </c>
      <c r="C23" s="148">
        <f>'WS B.1 Funding'!G23</f>
        <v>0</v>
      </c>
      <c r="D23" s="83"/>
      <c r="E23" s="83"/>
    </row>
    <row r="24" spans="1:5" ht="20" customHeight="1" x14ac:dyDescent="0.35">
      <c r="A24" s="119" t="s">
        <v>109</v>
      </c>
      <c r="B24" s="79" t="s">
        <v>106</v>
      </c>
      <c r="C24" s="148">
        <f>'WS B.1 Funding'!G24</f>
        <v>0</v>
      </c>
      <c r="D24" s="83"/>
      <c r="E24" s="83"/>
    </row>
    <row r="25" spans="1:5" ht="20" customHeight="1" x14ac:dyDescent="0.35">
      <c r="A25" s="119" t="s">
        <v>117</v>
      </c>
      <c r="B25" s="79" t="s">
        <v>44</v>
      </c>
      <c r="C25" s="148">
        <f>'WS B.1 Funding'!G25</f>
        <v>0</v>
      </c>
      <c r="D25" s="83"/>
      <c r="E25" s="83"/>
    </row>
    <row r="26" spans="1:5" ht="20" customHeight="1" x14ac:dyDescent="0.35">
      <c r="A26" s="119" t="s">
        <v>110</v>
      </c>
      <c r="B26" s="79" t="s">
        <v>46</v>
      </c>
      <c r="C26" s="148">
        <f>'WS B.1 Funding'!G26</f>
        <v>0</v>
      </c>
      <c r="D26" s="83"/>
      <c r="E26" s="83"/>
    </row>
    <row r="27" spans="1:5" ht="20" customHeight="1" x14ac:dyDescent="0.35">
      <c r="A27" s="119" t="s">
        <v>111</v>
      </c>
      <c r="B27" s="79" t="s">
        <v>100</v>
      </c>
      <c r="C27" s="148">
        <f>'WS B.1 Funding'!G27</f>
        <v>0</v>
      </c>
      <c r="D27" s="83"/>
      <c r="E27" s="83"/>
    </row>
    <row r="28" spans="1:5" ht="20" customHeight="1" x14ac:dyDescent="0.35">
      <c r="A28" s="119" t="s">
        <v>112</v>
      </c>
      <c r="B28" s="79" t="s">
        <v>104</v>
      </c>
      <c r="C28" s="148">
        <f>'WS B.1 Funding'!G28</f>
        <v>0</v>
      </c>
      <c r="D28" s="83"/>
      <c r="E28" s="83"/>
    </row>
    <row r="29" spans="1:5" ht="20" customHeight="1" x14ac:dyDescent="0.35">
      <c r="A29" s="119" t="s">
        <v>113</v>
      </c>
      <c r="B29" s="79" t="s">
        <v>128</v>
      </c>
      <c r="C29" s="148">
        <f>'WS B.1 Funding'!G29</f>
        <v>0</v>
      </c>
      <c r="D29" s="83"/>
      <c r="E29" s="83"/>
    </row>
    <row r="30" spans="1:5" ht="21.65" customHeight="1" thickBot="1" x14ac:dyDescent="0.4">
      <c r="A30" s="119"/>
      <c r="B30" s="150" t="s">
        <v>177</v>
      </c>
      <c r="C30" s="151">
        <f>SUM(C7:C29)</f>
        <v>0</v>
      </c>
      <c r="D30" s="83"/>
      <c r="E30" s="83"/>
    </row>
    <row r="31" spans="1:5" ht="20" customHeight="1" x14ac:dyDescent="0.35">
      <c r="A31" s="152" t="s">
        <v>26</v>
      </c>
      <c r="B31" s="153" t="s">
        <v>178</v>
      </c>
      <c r="C31" s="155">
        <f>C30</f>
        <v>0</v>
      </c>
      <c r="D31" s="83"/>
      <c r="E31" s="83"/>
    </row>
    <row r="32" spans="1:5" ht="20" customHeight="1" x14ac:dyDescent="0.35">
      <c r="A32" s="100" t="s">
        <v>27</v>
      </c>
      <c r="B32" s="156" t="s">
        <v>189</v>
      </c>
      <c r="C32" s="157">
        <f>'Allocation Statistics'!B10</f>
        <v>0</v>
      </c>
      <c r="D32" s="79"/>
      <c r="E32" s="158"/>
    </row>
    <row r="33" spans="1:5" ht="20" customHeight="1" x14ac:dyDescent="0.35">
      <c r="A33" s="100" t="s">
        <v>28</v>
      </c>
      <c r="B33" s="156" t="s">
        <v>126</v>
      </c>
      <c r="C33" s="155">
        <f>C31*C32</f>
        <v>0</v>
      </c>
      <c r="D33" s="79"/>
      <c r="E33" s="158"/>
    </row>
    <row r="34" spans="1:5" ht="20" customHeight="1" x14ac:dyDescent="0.35">
      <c r="A34" s="100" t="s">
        <v>29</v>
      </c>
      <c r="B34" s="156" t="s">
        <v>127</v>
      </c>
      <c r="C34" s="155">
        <f>C31+C33</f>
        <v>0</v>
      </c>
      <c r="D34" s="79"/>
      <c r="E34" s="158"/>
    </row>
    <row r="35" spans="1:5" ht="20" customHeight="1" x14ac:dyDescent="0.35">
      <c r="A35" s="100" t="s">
        <v>30</v>
      </c>
      <c r="B35" s="156" t="s">
        <v>318</v>
      </c>
      <c r="C35" s="155">
        <f>'C.1 Equip Depreciation'!L37</f>
        <v>0</v>
      </c>
      <c r="D35" s="79"/>
      <c r="E35" s="158"/>
    </row>
    <row r="36" spans="1:5" ht="20" customHeight="1" x14ac:dyDescent="0.35">
      <c r="A36" s="100" t="s">
        <v>31</v>
      </c>
      <c r="B36" s="156" t="s">
        <v>179</v>
      </c>
      <c r="C36" s="155">
        <f>C34+C35</f>
        <v>0</v>
      </c>
      <c r="D36" s="79"/>
      <c r="E36" s="158"/>
    </row>
    <row r="37" spans="1:5" ht="20" customHeight="1" x14ac:dyDescent="0.35">
      <c r="A37" s="100" t="s">
        <v>32</v>
      </c>
      <c r="B37" s="156" t="s">
        <v>188</v>
      </c>
      <c r="C37" s="157">
        <f>'Allocation Statistics'!B18</f>
        <v>0</v>
      </c>
      <c r="D37" s="79"/>
      <c r="E37" s="158"/>
    </row>
    <row r="38" spans="1:5" ht="20" customHeight="1" x14ac:dyDescent="0.35">
      <c r="A38" s="100" t="s">
        <v>33</v>
      </c>
      <c r="B38" s="156" t="s">
        <v>180</v>
      </c>
      <c r="C38" s="155">
        <f>C36*C37</f>
        <v>0</v>
      </c>
      <c r="D38" s="79"/>
      <c r="E38" s="158"/>
    </row>
    <row r="39" spans="1:5" ht="20" customHeight="1" x14ac:dyDescent="0.35">
      <c r="A39" s="100" t="s">
        <v>59</v>
      </c>
      <c r="B39" s="156" t="s">
        <v>317</v>
      </c>
      <c r="C39" s="155">
        <f>('WS D Contractor Costs'!C31)+('WS D Contractor Costs'!F30)</f>
        <v>0</v>
      </c>
      <c r="D39" s="79"/>
      <c r="E39" s="158"/>
    </row>
    <row r="40" spans="1:5" ht="20" customHeight="1" x14ac:dyDescent="0.35">
      <c r="A40" s="100" t="s">
        <v>68</v>
      </c>
      <c r="B40" s="156" t="s">
        <v>181</v>
      </c>
      <c r="C40" s="155">
        <f>C38+C39</f>
        <v>0</v>
      </c>
      <c r="D40" s="79"/>
      <c r="E40" s="158"/>
    </row>
    <row r="41" spans="1:5" ht="20" customHeight="1" x14ac:dyDescent="0.35">
      <c r="A41" s="100" t="s">
        <v>123</v>
      </c>
      <c r="B41" s="83" t="s">
        <v>240</v>
      </c>
      <c r="C41" s="157">
        <f>'Allocation Statistics'!B24</f>
        <v>-3.32E-2</v>
      </c>
      <c r="D41" s="79"/>
      <c r="E41" s="158"/>
    </row>
    <row r="42" spans="1:5" ht="20" customHeight="1" x14ac:dyDescent="0.35">
      <c r="A42" s="100" t="s">
        <v>158</v>
      </c>
      <c r="B42" s="83" t="s">
        <v>182</v>
      </c>
      <c r="C42" s="155">
        <f>C40*C41</f>
        <v>0</v>
      </c>
      <c r="D42" s="79"/>
      <c r="E42" s="158"/>
    </row>
    <row r="43" spans="1:5" ht="20" customHeight="1" x14ac:dyDescent="0.35">
      <c r="A43" s="100" t="s">
        <v>124</v>
      </c>
      <c r="B43" s="83" t="s">
        <v>303</v>
      </c>
      <c r="C43" s="155">
        <f>'WS E Transportation'!I7</f>
        <v>0</v>
      </c>
      <c r="D43" s="79"/>
      <c r="E43" s="158"/>
    </row>
    <row r="44" spans="1:5" ht="20" customHeight="1" x14ac:dyDescent="0.35">
      <c r="A44" s="100" t="s">
        <v>125</v>
      </c>
      <c r="B44" s="156" t="s">
        <v>183</v>
      </c>
      <c r="C44" s="155">
        <f>C42+C43</f>
        <v>0</v>
      </c>
      <c r="D44" s="159"/>
      <c r="E44" s="158"/>
    </row>
    <row r="45" spans="1:5" ht="20" customHeight="1" x14ac:dyDescent="0.35">
      <c r="A45" s="100" t="s">
        <v>159</v>
      </c>
      <c r="B45" s="156" t="s">
        <v>222</v>
      </c>
      <c r="C45" s="157">
        <f>'Allocation Statistics'!B11</f>
        <v>0.5</v>
      </c>
      <c r="D45" s="161" t="s">
        <v>223</v>
      </c>
      <c r="E45" s="162">
        <f>'Allocation Statistics'!C11</f>
        <v>0</v>
      </c>
    </row>
    <row r="46" spans="1:5" ht="20" customHeight="1" x14ac:dyDescent="0.35">
      <c r="A46" s="100" t="s">
        <v>229</v>
      </c>
      <c r="B46" s="156" t="s">
        <v>218</v>
      </c>
      <c r="C46" s="157">
        <f>'Allocation Statistics'!B12</f>
        <v>0.56200000000000006</v>
      </c>
      <c r="D46" s="161" t="s">
        <v>223</v>
      </c>
      <c r="E46" s="162">
        <f>'Allocation Statistics'!C12</f>
        <v>0</v>
      </c>
    </row>
    <row r="47" spans="1:5" ht="20" customHeight="1" x14ac:dyDescent="0.35">
      <c r="A47" s="100" t="s">
        <v>164</v>
      </c>
      <c r="B47" s="156" t="s">
        <v>219</v>
      </c>
      <c r="C47" s="157">
        <f>'Allocation Statistics'!B13</f>
        <v>0.93</v>
      </c>
      <c r="D47" s="161" t="s">
        <v>223</v>
      </c>
      <c r="E47" s="162">
        <f>'Allocation Statistics'!C13</f>
        <v>0</v>
      </c>
    </row>
    <row r="48" spans="1:5" ht="20" customHeight="1" x14ac:dyDescent="0.35">
      <c r="A48" s="100" t="s">
        <v>200</v>
      </c>
      <c r="B48" s="156" t="s">
        <v>220</v>
      </c>
      <c r="C48" s="157">
        <f>'Allocation Statistics'!B14</f>
        <v>0.9</v>
      </c>
      <c r="D48" s="161" t="s">
        <v>223</v>
      </c>
      <c r="E48" s="162">
        <f>'Allocation Statistics'!C14</f>
        <v>0</v>
      </c>
    </row>
    <row r="49" spans="1:6" ht="20" customHeight="1" x14ac:dyDescent="0.35">
      <c r="A49" s="100" t="s">
        <v>201</v>
      </c>
      <c r="B49" s="156" t="s">
        <v>221</v>
      </c>
      <c r="C49" s="157">
        <f>'Allocation Statistics'!B15</f>
        <v>0.88</v>
      </c>
      <c r="D49" s="161" t="s">
        <v>223</v>
      </c>
      <c r="E49" s="162">
        <f>'Allocation Statistics'!C15</f>
        <v>0</v>
      </c>
    </row>
    <row r="50" spans="1:6" ht="20" customHeight="1" x14ac:dyDescent="0.35">
      <c r="A50" s="100" t="s">
        <v>217</v>
      </c>
      <c r="B50" s="156" t="s">
        <v>255</v>
      </c>
      <c r="C50" s="157">
        <f>'Allocation Statistics'!B16</f>
        <v>0.76500000000000001</v>
      </c>
      <c r="D50" s="161" t="s">
        <v>223</v>
      </c>
      <c r="E50" s="162">
        <f>'Allocation Statistics'!C16</f>
        <v>0</v>
      </c>
    </row>
    <row r="51" spans="1:6" ht="20" customHeight="1" x14ac:dyDescent="0.35">
      <c r="A51" s="100" t="s">
        <v>253</v>
      </c>
      <c r="B51" s="156" t="s">
        <v>254</v>
      </c>
      <c r="C51" s="157">
        <f>'Allocation Statistics'!B17</f>
        <v>0.80840000000000001</v>
      </c>
      <c r="D51" s="161" t="s">
        <v>223</v>
      </c>
      <c r="E51" s="162">
        <f>'Allocation Statistics'!C17</f>
        <v>0</v>
      </c>
    </row>
    <row r="52" spans="1:6" ht="18" customHeight="1" x14ac:dyDescent="0.35">
      <c r="A52" s="100"/>
      <c r="B52" s="335" t="s">
        <v>304</v>
      </c>
      <c r="C52" s="334"/>
      <c r="D52" s="161"/>
      <c r="E52" s="162"/>
    </row>
    <row r="53" spans="1:6" ht="20" customHeight="1" x14ac:dyDescent="0.35">
      <c r="A53" s="100" t="s">
        <v>224</v>
      </c>
      <c r="B53" s="156" t="s">
        <v>305</v>
      </c>
      <c r="C53" s="155">
        <f t="shared" ref="C53:C59" si="0">$C$44*C45*E45</f>
        <v>0</v>
      </c>
      <c r="D53" s="79"/>
      <c r="E53" s="158"/>
    </row>
    <row r="54" spans="1:6" ht="20" customHeight="1" x14ac:dyDescent="0.35">
      <c r="A54" s="100" t="s">
        <v>225</v>
      </c>
      <c r="B54" s="156" t="s">
        <v>306</v>
      </c>
      <c r="C54" s="155">
        <f t="shared" si="0"/>
        <v>0</v>
      </c>
      <c r="D54" s="79"/>
      <c r="E54" s="158"/>
    </row>
    <row r="55" spans="1:6" ht="20" customHeight="1" x14ac:dyDescent="0.35">
      <c r="A55" s="100" t="s">
        <v>226</v>
      </c>
      <c r="B55" s="156" t="s">
        <v>307</v>
      </c>
      <c r="C55" s="155">
        <f t="shared" si="0"/>
        <v>0</v>
      </c>
      <c r="D55" s="79"/>
      <c r="E55" s="158"/>
    </row>
    <row r="56" spans="1:6" ht="20" customHeight="1" x14ac:dyDescent="0.35">
      <c r="A56" s="100" t="s">
        <v>227</v>
      </c>
      <c r="B56" s="156" t="s">
        <v>308</v>
      </c>
      <c r="C56" s="155">
        <f t="shared" si="0"/>
        <v>0</v>
      </c>
      <c r="D56" s="79"/>
      <c r="E56" s="158"/>
    </row>
    <row r="57" spans="1:6" ht="20" customHeight="1" x14ac:dyDescent="0.35">
      <c r="A57" s="100" t="s">
        <v>228</v>
      </c>
      <c r="B57" s="156" t="s">
        <v>309</v>
      </c>
      <c r="C57" s="155">
        <f t="shared" si="0"/>
        <v>0</v>
      </c>
      <c r="D57" s="79"/>
      <c r="E57" s="158"/>
    </row>
    <row r="58" spans="1:6" ht="20" customHeight="1" x14ac:dyDescent="0.35">
      <c r="A58" s="83" t="s">
        <v>230</v>
      </c>
      <c r="B58" s="156" t="s">
        <v>310</v>
      </c>
      <c r="C58" s="163">
        <f t="shared" si="0"/>
        <v>0</v>
      </c>
      <c r="D58" s="85"/>
      <c r="E58" s="164"/>
      <c r="F58" s="7"/>
    </row>
    <row r="59" spans="1:6" ht="20" customHeight="1" x14ac:dyDescent="0.35">
      <c r="A59" s="100" t="s">
        <v>232</v>
      </c>
      <c r="B59" s="156" t="s">
        <v>311</v>
      </c>
      <c r="C59" s="163">
        <f t="shared" si="0"/>
        <v>0</v>
      </c>
      <c r="D59" s="85"/>
      <c r="E59" s="164"/>
      <c r="F59" s="7"/>
    </row>
    <row r="60" spans="1:6" ht="20" customHeight="1" thickBot="1" x14ac:dyDescent="0.4">
      <c r="A60" s="100" t="s">
        <v>233</v>
      </c>
      <c r="B60" s="156" t="s">
        <v>231</v>
      </c>
      <c r="C60" s="165">
        <f>SUM(C53:C59)</f>
        <v>0</v>
      </c>
      <c r="D60" s="166"/>
      <c r="E60" s="85"/>
      <c r="F60" s="7"/>
    </row>
    <row r="61" spans="1:6" ht="20" customHeight="1" x14ac:dyDescent="0.35">
      <c r="A61" s="100" t="s">
        <v>234</v>
      </c>
      <c r="B61" s="167" t="s">
        <v>312</v>
      </c>
      <c r="C61" s="168">
        <f>'WS F Interim Reimb.'!E33</f>
        <v>0</v>
      </c>
      <c r="D61" s="169"/>
      <c r="E61" s="164"/>
      <c r="F61" s="7"/>
    </row>
    <row r="62" spans="1:6" ht="20" customHeight="1" x14ac:dyDescent="0.35">
      <c r="A62" s="100" t="s">
        <v>235</v>
      </c>
      <c r="B62" s="156" t="s">
        <v>321</v>
      </c>
      <c r="C62" s="170"/>
      <c r="D62" s="169"/>
      <c r="E62" s="164"/>
      <c r="F62" s="7"/>
    </row>
    <row r="63" spans="1:6" ht="20" customHeight="1" x14ac:dyDescent="0.35">
      <c r="A63" s="100" t="s">
        <v>256</v>
      </c>
      <c r="B63" s="156" t="s">
        <v>325</v>
      </c>
      <c r="C63" s="170"/>
      <c r="D63" s="169"/>
      <c r="E63" s="164"/>
      <c r="F63" s="7"/>
    </row>
    <row r="64" spans="1:6" ht="20" customHeight="1" x14ac:dyDescent="0.35">
      <c r="A64" s="100" t="s">
        <v>257</v>
      </c>
      <c r="B64" s="156" t="s">
        <v>364</v>
      </c>
      <c r="C64" s="426">
        <f>C63*(1+'Allocation Statistics'!B10) *0.5</f>
        <v>0</v>
      </c>
      <c r="D64" s="169"/>
      <c r="E64" s="164"/>
      <c r="F64" s="7"/>
    </row>
    <row r="65" spans="1:6" ht="20" customHeight="1" thickBot="1" x14ac:dyDescent="0.4">
      <c r="A65" s="100" t="s">
        <v>322</v>
      </c>
      <c r="B65" s="156" t="s">
        <v>326</v>
      </c>
      <c r="C65" s="318">
        <f>C61+C62+C64</f>
        <v>0</v>
      </c>
      <c r="D65" s="85"/>
      <c r="E65" s="164"/>
      <c r="F65" s="7"/>
    </row>
    <row r="66" spans="1:6" ht="20" customHeight="1" thickBot="1" x14ac:dyDescent="0.4">
      <c r="A66" s="100" t="s">
        <v>323</v>
      </c>
      <c r="B66" s="156" t="s">
        <v>327</v>
      </c>
      <c r="C66" s="171">
        <f>(C65)-C60</f>
        <v>0</v>
      </c>
      <c r="D66" s="169"/>
      <c r="E66" s="164"/>
      <c r="F66" s="7"/>
    </row>
    <row r="67" spans="1:6" ht="20" customHeight="1" thickTop="1" x14ac:dyDescent="0.35">
      <c r="A67" s="160"/>
      <c r="B67" s="79" t="s">
        <v>52</v>
      </c>
      <c r="C67" s="190">
        <f>Certification!$C$7</f>
        <v>0</v>
      </c>
      <c r="D67" s="190"/>
      <c r="E67" s="172"/>
    </row>
    <row r="68" spans="1:6" ht="16.5" customHeight="1" x14ac:dyDescent="0.35">
      <c r="A68" s="160"/>
      <c r="B68" s="79" t="s">
        <v>55</v>
      </c>
      <c r="C68" s="191">
        <f>Certification!$G$7</f>
        <v>0</v>
      </c>
      <c r="D68" s="191"/>
      <c r="E68" s="172"/>
    </row>
    <row r="69" spans="1:6" ht="16.5" customHeight="1" x14ac:dyDescent="0.35">
      <c r="A69" s="160"/>
      <c r="B69" s="79" t="s">
        <v>0</v>
      </c>
      <c r="C69" s="321" t="str">
        <f>Certification!$A$5</f>
        <v>SFY 2019-20</v>
      </c>
      <c r="D69" s="321"/>
      <c r="E69" s="172"/>
    </row>
  </sheetData>
  <sheetProtection algorithmName="SHA-512" hashValue="MgzxsAWnQhV7g6xYoPEUGjGypf1igv0pUA8p7D2oHLkaMVmHrJt/iEj2dyCOjnVtLzqoIQVRL+7wIzWPkkBewA==" saltValue="AYctezxpI4t/5HuJOrPrQw==" spinCount="100000" sheet="1" selectLockedCells="1"/>
  <protectedRanges>
    <protectedRange sqref="C32" name="Range1_1"/>
  </protectedRanges>
  <customSheetViews>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792" yWindow="677" count="5">
    <dataValidation allowBlank="1" showInputMessage="1" showErrorMessage="1" prompt="Report the approved indirect cost rate from CDE.  Indirect cost rates may be found at the CDE website:  http://www.cde.ca.gov/fg/ac/ic." sqref="C32" xr:uid="{00000000-0002-0000-0200-000000000000}"/>
    <dataValidation allowBlank="1" showInputMessage="1" showErrorMessage="1" prompt="Report any Medi-Cal reimbursement your LEA received for services provided to students who are Medi-Cal eligible and have third-party commercial insurance, also known as Other Health Coverage (OHC).  " sqref="C62 C64" xr:uid="{00000000-0002-0000-0200-000001000000}"/>
    <dataValidation allowBlank="1" showInputMessage="1" showErrorMessage="1" prompt="Press TAB to move input areas" sqref="A1" xr:uid="{00000000-0002-0000-0200-000002000000}"/>
    <dataValidation allowBlank="1" showInputMessage="1" showErrorMessage="1" errorTitle="Cell Is Auto-Calculated" error="Do Not Enter Any Data Into This Cell." sqref="C7:C29" xr:uid="{00000000-0002-0000-0200-000003000000}"/>
    <dataValidation allowBlank="1" showInputMessage="1" showErrorMessage="1" prompt="Report any SFY 19-20 SMAA reimbursement that your LEA received for Pool 1 Personal Service Contractors (SMAA invoices, Tab 6, D65 and E65).  " sqref="C63" xr:uid="{8E280A32-81B3-4D60-8456-C003F3ED8E70}"/>
  </dataValidations>
  <printOptions horizontalCentered="1"/>
  <pageMargins left="0.25" right="0.25" top="0.27" bottom="0.17" header="0.27" footer="0.2"/>
  <pageSetup scale="85"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6"/>
  <sheetViews>
    <sheetView showGridLines="0" zoomScale="80" zoomScaleNormal="80" zoomScaleSheetLayoutView="88" zoomScalePageLayoutView="75" workbookViewId="0"/>
  </sheetViews>
  <sheetFormatPr defaultColWidth="0" defaultRowHeight="14" zeroHeight="1" x14ac:dyDescent="0.3"/>
  <cols>
    <col min="1" max="1" width="45" style="24" customWidth="1"/>
    <col min="2" max="2" width="11.796875" style="24" customWidth="1"/>
    <col min="3" max="4" width="22.296875" style="24" customWidth="1"/>
    <col min="5" max="5" width="21.796875" style="24" customWidth="1"/>
    <col min="6" max="6" width="22" style="24" customWidth="1"/>
    <col min="7" max="7" width="28.296875" style="24" customWidth="1"/>
    <col min="8" max="8" width="21.796875" style="24" customWidth="1"/>
    <col min="9" max="21" width="0" style="24" hidden="1" customWidth="1"/>
    <col min="22" max="16384" width="13.19921875" style="24" hidden="1"/>
  </cols>
  <sheetData>
    <row r="1" spans="1:21" ht="15.5" x14ac:dyDescent="0.35">
      <c r="A1" s="332" t="s">
        <v>56</v>
      </c>
      <c r="B1" s="1"/>
      <c r="C1" s="1"/>
      <c r="D1" s="1"/>
      <c r="F1" s="1"/>
      <c r="G1" s="1"/>
      <c r="I1" s="1"/>
      <c r="J1" s="1"/>
      <c r="L1" s="1"/>
    </row>
    <row r="2" spans="1:21" ht="15.5" x14ac:dyDescent="0.35">
      <c r="A2" s="346" t="s">
        <v>53</v>
      </c>
      <c r="B2" s="1"/>
      <c r="C2" s="1"/>
      <c r="D2" s="1"/>
      <c r="F2" s="1"/>
      <c r="G2" s="1"/>
      <c r="I2" s="1"/>
      <c r="J2" s="1"/>
      <c r="L2" s="1"/>
      <c r="N2" s="23"/>
      <c r="O2" s="23"/>
      <c r="P2" s="23"/>
      <c r="Q2" s="23"/>
      <c r="R2" s="23"/>
      <c r="S2" s="23"/>
      <c r="T2" s="23"/>
    </row>
    <row r="3" spans="1:21" ht="15.5" x14ac:dyDescent="0.35">
      <c r="A3" s="346" t="s">
        <v>35</v>
      </c>
      <c r="B3" s="4"/>
      <c r="C3" s="5"/>
      <c r="D3" s="5"/>
      <c r="E3" s="5"/>
      <c r="F3" s="5"/>
      <c r="G3" s="5"/>
      <c r="H3" s="5"/>
      <c r="I3" s="5"/>
      <c r="J3" s="5"/>
      <c r="K3" s="5"/>
      <c r="L3" s="5"/>
      <c r="M3" s="5"/>
      <c r="N3" s="23"/>
      <c r="O3" s="23"/>
      <c r="P3" s="23"/>
      <c r="Q3" s="23"/>
      <c r="R3" s="23"/>
      <c r="S3" s="23"/>
      <c r="T3" s="23"/>
    </row>
    <row r="4" spans="1:21" s="26" customFormat="1" ht="25.5" customHeight="1" thickBot="1" x14ac:dyDescent="0.4">
      <c r="A4" s="337" t="s">
        <v>216</v>
      </c>
      <c r="B4" s="173"/>
      <c r="C4" s="336"/>
      <c r="D4" s="173"/>
      <c r="E4" s="173"/>
      <c r="F4" s="173"/>
      <c r="G4" s="173"/>
      <c r="H4" s="174"/>
      <c r="I4" s="46"/>
      <c r="J4" s="14"/>
      <c r="K4" s="13"/>
      <c r="L4" s="18"/>
      <c r="M4" s="13"/>
      <c r="N4" s="25"/>
      <c r="O4" s="25"/>
      <c r="P4" s="25"/>
      <c r="Q4" s="25"/>
      <c r="R4" s="25"/>
      <c r="S4" s="25"/>
      <c r="T4" s="25"/>
      <c r="U4" s="25"/>
    </row>
    <row r="5" spans="1:21" ht="23" customHeight="1" thickBot="1" x14ac:dyDescent="0.4">
      <c r="A5" s="175" t="s">
        <v>336</v>
      </c>
      <c r="B5" s="176"/>
      <c r="C5" s="176"/>
      <c r="D5" s="176"/>
      <c r="E5" s="176"/>
      <c r="F5" s="177"/>
      <c r="G5" s="177"/>
      <c r="H5" s="178"/>
      <c r="I5" s="23"/>
    </row>
    <row r="6" spans="1:21" ht="47.15" customHeight="1" thickBot="1" x14ac:dyDescent="0.4">
      <c r="A6" s="179" t="s">
        <v>1</v>
      </c>
      <c r="B6" s="180" t="s">
        <v>166</v>
      </c>
      <c r="C6" s="180" t="s">
        <v>337</v>
      </c>
      <c r="D6" s="180" t="s">
        <v>338</v>
      </c>
      <c r="E6" s="180" t="s">
        <v>339</v>
      </c>
      <c r="F6" s="181" t="s">
        <v>208</v>
      </c>
      <c r="G6" s="181" t="s">
        <v>184</v>
      </c>
      <c r="H6" s="182" t="s">
        <v>340</v>
      </c>
      <c r="I6" s="23"/>
    </row>
    <row r="7" spans="1:21" s="29" customFormat="1" ht="22" customHeight="1" thickBot="1" x14ac:dyDescent="0.4">
      <c r="A7" s="183" t="s">
        <v>7</v>
      </c>
      <c r="B7" s="184">
        <v>1</v>
      </c>
      <c r="C7" s="410"/>
      <c r="D7" s="410"/>
      <c r="E7" s="411">
        <f>SUM(C7:D7)</f>
        <v>0</v>
      </c>
      <c r="F7" s="410"/>
      <c r="G7" s="185"/>
      <c r="H7" s="414">
        <f>E7-F7</f>
        <v>0</v>
      </c>
    </row>
    <row r="8" spans="1:21" s="29" customFormat="1" ht="22" customHeight="1" thickBot="1" x14ac:dyDescent="0.4">
      <c r="A8" s="183" t="s">
        <v>9</v>
      </c>
      <c r="B8" s="184">
        <v>2</v>
      </c>
      <c r="C8" s="410"/>
      <c r="D8" s="410"/>
      <c r="E8" s="412">
        <f t="shared" ref="E8:E29" si="0">SUM(C8:D8)</f>
        <v>0</v>
      </c>
      <c r="F8" s="410"/>
      <c r="G8" s="185"/>
      <c r="H8" s="415">
        <f t="shared" ref="H8:H29" si="1">E8-F8</f>
        <v>0</v>
      </c>
    </row>
    <row r="9" spans="1:21" s="29" customFormat="1" ht="22" customHeight="1" thickBot="1" x14ac:dyDescent="0.4">
      <c r="A9" s="183" t="s">
        <v>260</v>
      </c>
      <c r="B9" s="184">
        <v>3</v>
      </c>
      <c r="C9" s="410"/>
      <c r="D9" s="410"/>
      <c r="E9" s="412">
        <f t="shared" ref="E9" si="2">SUM(C9:D9)</f>
        <v>0</v>
      </c>
      <c r="F9" s="410"/>
      <c r="G9" s="185"/>
      <c r="H9" s="415">
        <f t="shared" ref="H9" si="3">E9-F9</f>
        <v>0</v>
      </c>
    </row>
    <row r="10" spans="1:21" s="29" customFormat="1" ht="22" customHeight="1" thickBot="1" x14ac:dyDescent="0.4">
      <c r="A10" s="183" t="s">
        <v>363</v>
      </c>
      <c r="B10" s="184">
        <v>4</v>
      </c>
      <c r="C10" s="410"/>
      <c r="D10" s="410"/>
      <c r="E10" s="412">
        <f t="shared" si="0"/>
        <v>0</v>
      </c>
      <c r="F10" s="410"/>
      <c r="G10" s="185"/>
      <c r="H10" s="415">
        <f t="shared" si="1"/>
        <v>0</v>
      </c>
    </row>
    <row r="11" spans="1:21" s="29" customFormat="1" ht="22" customHeight="1" thickBot="1" x14ac:dyDescent="0.4">
      <c r="A11" s="183" t="s">
        <v>261</v>
      </c>
      <c r="B11" s="184">
        <v>5</v>
      </c>
      <c r="C11" s="410"/>
      <c r="D11" s="410"/>
      <c r="E11" s="412">
        <f t="shared" ref="E11" si="4">SUM(C11:D11)</f>
        <v>0</v>
      </c>
      <c r="F11" s="410"/>
      <c r="G11" s="185"/>
      <c r="H11" s="415">
        <f t="shared" ref="H11" si="5">E11-F11</f>
        <v>0</v>
      </c>
    </row>
    <row r="12" spans="1:21" s="29" customFormat="1" ht="22" customHeight="1" thickBot="1" x14ac:dyDescent="0.4">
      <c r="A12" s="183" t="s">
        <v>163</v>
      </c>
      <c r="B12" s="184">
        <v>6</v>
      </c>
      <c r="C12" s="410"/>
      <c r="D12" s="410"/>
      <c r="E12" s="412">
        <f t="shared" si="0"/>
        <v>0</v>
      </c>
      <c r="F12" s="410"/>
      <c r="G12" s="185"/>
      <c r="H12" s="415">
        <f t="shared" si="1"/>
        <v>0</v>
      </c>
    </row>
    <row r="13" spans="1:21" s="29" customFormat="1" ht="22" customHeight="1" thickBot="1" x14ac:dyDescent="0.4">
      <c r="A13" s="183" t="s">
        <v>13</v>
      </c>
      <c r="B13" s="184">
        <v>7</v>
      </c>
      <c r="C13" s="410"/>
      <c r="D13" s="410"/>
      <c r="E13" s="412">
        <f t="shared" si="0"/>
        <v>0</v>
      </c>
      <c r="F13" s="410"/>
      <c r="G13" s="185"/>
      <c r="H13" s="415">
        <f t="shared" si="1"/>
        <v>0</v>
      </c>
    </row>
    <row r="14" spans="1:21" s="29" customFormat="1" ht="22" customHeight="1" thickBot="1" x14ac:dyDescent="0.4">
      <c r="A14" s="183" t="s">
        <v>15</v>
      </c>
      <c r="B14" s="184">
        <v>8</v>
      </c>
      <c r="C14" s="410"/>
      <c r="D14" s="410"/>
      <c r="E14" s="412">
        <f t="shared" si="0"/>
        <v>0</v>
      </c>
      <c r="F14" s="410"/>
      <c r="G14" s="185"/>
      <c r="H14" s="415">
        <f t="shared" si="1"/>
        <v>0</v>
      </c>
    </row>
    <row r="15" spans="1:21" s="29" customFormat="1" ht="22" customHeight="1" thickBot="1" x14ac:dyDescent="0.4">
      <c r="A15" s="183" t="s">
        <v>17</v>
      </c>
      <c r="B15" s="184">
        <v>9</v>
      </c>
      <c r="C15" s="410"/>
      <c r="D15" s="410"/>
      <c r="E15" s="412">
        <f t="shared" si="0"/>
        <v>0</v>
      </c>
      <c r="F15" s="410"/>
      <c r="G15" s="185"/>
      <c r="H15" s="415">
        <f t="shared" si="1"/>
        <v>0</v>
      </c>
    </row>
    <row r="16" spans="1:21" s="29" customFormat="1" ht="22" customHeight="1" thickBot="1" x14ac:dyDescent="0.4">
      <c r="A16" s="183" t="s">
        <v>105</v>
      </c>
      <c r="B16" s="184">
        <v>10</v>
      </c>
      <c r="C16" s="410"/>
      <c r="D16" s="410"/>
      <c r="E16" s="412">
        <f t="shared" si="0"/>
        <v>0</v>
      </c>
      <c r="F16" s="410"/>
      <c r="G16" s="185"/>
      <c r="H16" s="415">
        <f t="shared" si="1"/>
        <v>0</v>
      </c>
    </row>
    <row r="17" spans="1:9" s="29" customFormat="1" ht="22" customHeight="1" thickBot="1" x14ac:dyDescent="0.4">
      <c r="A17" s="183" t="s">
        <v>19</v>
      </c>
      <c r="B17" s="184">
        <v>11</v>
      </c>
      <c r="C17" s="410"/>
      <c r="D17" s="410"/>
      <c r="E17" s="412">
        <f t="shared" si="0"/>
        <v>0</v>
      </c>
      <c r="F17" s="410"/>
      <c r="G17" s="185"/>
      <c r="H17" s="415">
        <f t="shared" si="1"/>
        <v>0</v>
      </c>
    </row>
    <row r="18" spans="1:9" s="29" customFormat="1" ht="22" customHeight="1" thickBot="1" x14ac:dyDescent="0.4">
      <c r="A18" s="183" t="s">
        <v>21</v>
      </c>
      <c r="B18" s="184">
        <v>12</v>
      </c>
      <c r="C18" s="410"/>
      <c r="D18" s="410"/>
      <c r="E18" s="412">
        <f t="shared" si="0"/>
        <v>0</v>
      </c>
      <c r="F18" s="410"/>
      <c r="G18" s="185"/>
      <c r="H18" s="415">
        <f t="shared" si="1"/>
        <v>0</v>
      </c>
    </row>
    <row r="19" spans="1:9" s="29" customFormat="1" ht="22" customHeight="1" thickBot="1" x14ac:dyDescent="0.4">
      <c r="A19" s="183" t="s">
        <v>102</v>
      </c>
      <c r="B19" s="184">
        <v>13</v>
      </c>
      <c r="C19" s="410"/>
      <c r="D19" s="410"/>
      <c r="E19" s="412">
        <f t="shared" si="0"/>
        <v>0</v>
      </c>
      <c r="F19" s="410"/>
      <c r="G19" s="185"/>
      <c r="H19" s="415">
        <f t="shared" si="1"/>
        <v>0</v>
      </c>
    </row>
    <row r="20" spans="1:9" s="29" customFormat="1" ht="22" customHeight="1" thickBot="1" x14ac:dyDescent="0.4">
      <c r="A20" s="183" t="s">
        <v>23</v>
      </c>
      <c r="B20" s="184">
        <v>14</v>
      </c>
      <c r="C20" s="410"/>
      <c r="D20" s="410"/>
      <c r="E20" s="412">
        <f t="shared" si="0"/>
        <v>0</v>
      </c>
      <c r="F20" s="410"/>
      <c r="G20" s="185"/>
      <c r="H20" s="415">
        <f t="shared" si="1"/>
        <v>0</v>
      </c>
    </row>
    <row r="21" spans="1:9" s="29" customFormat="1" ht="22" customHeight="1" thickBot="1" x14ac:dyDescent="0.4">
      <c r="A21" s="183" t="s">
        <v>114</v>
      </c>
      <c r="B21" s="184">
        <v>15</v>
      </c>
      <c r="C21" s="410"/>
      <c r="D21" s="410"/>
      <c r="E21" s="412">
        <f t="shared" si="0"/>
        <v>0</v>
      </c>
      <c r="F21" s="410"/>
      <c r="G21" s="185"/>
      <c r="H21" s="415">
        <f t="shared" si="1"/>
        <v>0</v>
      </c>
    </row>
    <row r="22" spans="1:9" s="29" customFormat="1" ht="22" customHeight="1" thickBot="1" x14ac:dyDescent="0.4">
      <c r="A22" s="183" t="s">
        <v>25</v>
      </c>
      <c r="B22" s="184">
        <v>16</v>
      </c>
      <c r="C22" s="410"/>
      <c r="D22" s="410"/>
      <c r="E22" s="412">
        <f t="shared" si="0"/>
        <v>0</v>
      </c>
      <c r="F22" s="410"/>
      <c r="G22" s="185"/>
      <c r="H22" s="415">
        <f t="shared" si="1"/>
        <v>0</v>
      </c>
    </row>
    <row r="23" spans="1:9" s="29" customFormat="1" ht="22" customHeight="1" thickBot="1" x14ac:dyDescent="0.4">
      <c r="A23" s="183" t="s">
        <v>103</v>
      </c>
      <c r="B23" s="184">
        <v>17</v>
      </c>
      <c r="C23" s="410"/>
      <c r="D23" s="410"/>
      <c r="E23" s="412">
        <f t="shared" si="0"/>
        <v>0</v>
      </c>
      <c r="F23" s="410"/>
      <c r="G23" s="185"/>
      <c r="H23" s="415">
        <f t="shared" si="1"/>
        <v>0</v>
      </c>
    </row>
    <row r="24" spans="1:9" s="29" customFormat="1" ht="22" customHeight="1" thickBot="1" x14ac:dyDescent="0.4">
      <c r="A24" s="183" t="s">
        <v>106</v>
      </c>
      <c r="B24" s="184">
        <v>18</v>
      </c>
      <c r="C24" s="410"/>
      <c r="D24" s="410"/>
      <c r="E24" s="412">
        <f t="shared" si="0"/>
        <v>0</v>
      </c>
      <c r="F24" s="410"/>
      <c r="G24" s="185"/>
      <c r="H24" s="415">
        <f t="shared" si="1"/>
        <v>0</v>
      </c>
    </row>
    <row r="25" spans="1:9" s="29" customFormat="1" ht="22" customHeight="1" thickBot="1" x14ac:dyDescent="0.4">
      <c r="A25" s="183" t="s">
        <v>44</v>
      </c>
      <c r="B25" s="184">
        <v>19</v>
      </c>
      <c r="C25" s="410"/>
      <c r="D25" s="410"/>
      <c r="E25" s="412">
        <f t="shared" si="0"/>
        <v>0</v>
      </c>
      <c r="F25" s="410"/>
      <c r="G25" s="185"/>
      <c r="H25" s="415">
        <f t="shared" si="1"/>
        <v>0</v>
      </c>
    </row>
    <row r="26" spans="1:9" s="29" customFormat="1" ht="22" customHeight="1" thickBot="1" x14ac:dyDescent="0.4">
      <c r="A26" s="183" t="s">
        <v>46</v>
      </c>
      <c r="B26" s="184">
        <v>11</v>
      </c>
      <c r="C26" s="410"/>
      <c r="D26" s="410"/>
      <c r="E26" s="412">
        <f t="shared" si="0"/>
        <v>0</v>
      </c>
      <c r="F26" s="410"/>
      <c r="G26" s="185"/>
      <c r="H26" s="415">
        <f t="shared" si="1"/>
        <v>0</v>
      </c>
    </row>
    <row r="27" spans="1:9" s="29" customFormat="1" ht="22" customHeight="1" thickBot="1" x14ac:dyDescent="0.4">
      <c r="A27" s="183" t="s">
        <v>100</v>
      </c>
      <c r="B27" s="184">
        <v>20</v>
      </c>
      <c r="C27" s="410"/>
      <c r="D27" s="410"/>
      <c r="E27" s="412">
        <f t="shared" si="0"/>
        <v>0</v>
      </c>
      <c r="F27" s="410"/>
      <c r="G27" s="185"/>
      <c r="H27" s="415">
        <f t="shared" si="1"/>
        <v>0</v>
      </c>
    </row>
    <row r="28" spans="1:9" s="29" customFormat="1" ht="22" customHeight="1" thickBot="1" x14ac:dyDescent="0.4">
      <c r="A28" s="183" t="s">
        <v>104</v>
      </c>
      <c r="B28" s="184">
        <v>21</v>
      </c>
      <c r="C28" s="410"/>
      <c r="D28" s="410"/>
      <c r="E28" s="412">
        <f t="shared" si="0"/>
        <v>0</v>
      </c>
      <c r="F28" s="410"/>
      <c r="G28" s="185"/>
      <c r="H28" s="415">
        <f t="shared" si="1"/>
        <v>0</v>
      </c>
    </row>
    <row r="29" spans="1:9" s="29" customFormat="1" ht="22" customHeight="1" x14ac:dyDescent="0.35">
      <c r="A29" s="183" t="s">
        <v>128</v>
      </c>
      <c r="B29" s="184">
        <v>22</v>
      </c>
      <c r="C29" s="410"/>
      <c r="D29" s="410"/>
      <c r="E29" s="412">
        <f t="shared" si="0"/>
        <v>0</v>
      </c>
      <c r="F29" s="410"/>
      <c r="G29" s="185"/>
      <c r="H29" s="415">
        <f t="shared" si="1"/>
        <v>0</v>
      </c>
    </row>
    <row r="30" spans="1:9" ht="22" customHeight="1" thickBot="1" x14ac:dyDescent="0.4">
      <c r="A30" s="186" t="s">
        <v>341</v>
      </c>
      <c r="B30" s="187"/>
      <c r="C30" s="413">
        <f>SUM(C7:C29)</f>
        <v>0</v>
      </c>
      <c r="D30" s="413">
        <f>SUM(D7:D29)</f>
        <v>0</v>
      </c>
      <c r="E30" s="413">
        <f>SUM(E7:E29)</f>
        <v>0</v>
      </c>
      <c r="F30" s="413">
        <f>SUM(F7:F29)</f>
        <v>0</v>
      </c>
      <c r="G30" s="188"/>
      <c r="H30" s="416">
        <f>SUM(H7:H29)</f>
        <v>0</v>
      </c>
      <c r="I30" s="23"/>
    </row>
    <row r="31" spans="1:9" ht="15.5" x14ac:dyDescent="0.35">
      <c r="A31" s="83" t="s">
        <v>52</v>
      </c>
      <c r="B31" s="190">
        <f>Certification!$C$7</f>
        <v>0</v>
      </c>
      <c r="C31" s="190"/>
      <c r="D31" s="190"/>
      <c r="E31" s="189"/>
      <c r="F31" s="189"/>
      <c r="G31" s="189"/>
      <c r="H31" s="189"/>
    </row>
    <row r="32" spans="1:9" ht="15.5" x14ac:dyDescent="0.35">
      <c r="A32" s="83" t="s">
        <v>55</v>
      </c>
      <c r="B32" s="191">
        <f>Certification!$G$7</f>
        <v>0</v>
      </c>
      <c r="C32" s="190"/>
      <c r="D32" s="190"/>
      <c r="E32" s="189"/>
      <c r="F32" s="189"/>
      <c r="G32" s="189"/>
      <c r="H32" s="189"/>
    </row>
    <row r="33" spans="1:8" ht="15.5" x14ac:dyDescent="0.35">
      <c r="A33" s="83" t="s">
        <v>0</v>
      </c>
      <c r="B33" s="190" t="str">
        <f>Certification!$A$5</f>
        <v>SFY 2019-20</v>
      </c>
      <c r="C33" s="190"/>
      <c r="D33" s="190"/>
      <c r="E33" s="189"/>
      <c r="F33" s="189"/>
      <c r="G33" s="189"/>
      <c r="H33" s="189"/>
    </row>
    <row r="34" spans="1:8" ht="15.5" hidden="1" x14ac:dyDescent="0.35">
      <c r="A34" s="189"/>
      <c r="B34" s="189"/>
      <c r="C34" s="189"/>
      <c r="D34" s="189"/>
      <c r="E34" s="189"/>
      <c r="F34" s="189"/>
      <c r="G34" s="189"/>
      <c r="H34" s="189"/>
    </row>
    <row r="35" spans="1:8" ht="15.5" hidden="1" x14ac:dyDescent="0.35">
      <c r="A35" s="189"/>
      <c r="B35" s="189"/>
      <c r="C35" s="189"/>
      <c r="D35" s="189"/>
      <c r="E35" s="189"/>
      <c r="F35" s="189"/>
      <c r="G35" s="189"/>
      <c r="H35" s="189"/>
    </row>
    <row r="36" spans="1:8" ht="15.5" hidden="1" x14ac:dyDescent="0.35">
      <c r="A36" s="189"/>
      <c r="B36" s="189"/>
      <c r="C36" s="189"/>
      <c r="D36" s="189"/>
      <c r="E36" s="189"/>
      <c r="F36" s="189"/>
      <c r="G36" s="189"/>
      <c r="H36" s="189"/>
    </row>
  </sheetData>
  <sheetProtection algorithmName="SHA-512" hashValue="q+aiQk4DmawR4MbdZ+8BHzT29IT8hkpQOmddxFIG04YjqsUqfiYlK8YIFlWuB8DxO0m1JqBaW+Xqfx0XG3xJ5g==" saltValue="AjiVdjEYM3BgOU5gnzmSPQ==" spinCount="100000" sheet="1" objects="1" scenarios="1"/>
  <dataConsolidate/>
  <dataValidations count="49">
    <dataValidation allowBlank="1" showInputMessage="1" showErrorMessage="1" prompt="Enter salaries for Psychologists" sqref="C7" xr:uid="{00000000-0002-0000-0300-000000000000}"/>
    <dataValidation allowBlank="1" showInputMessage="1" showErrorMessage="1" prompt="Enter salaries for Social Workers" sqref="C8" xr:uid="{00000000-0002-0000-0300-000001000000}"/>
    <dataValidation allowBlank="1" showInputMessage="1" showErrorMessage="1" prompt="Enter salaries for Registered Associate Clinical Social Workers" sqref="C9" xr:uid="{00000000-0002-0000-0300-000002000000}"/>
    <dataValidation allowBlank="1" showInputMessage="1" showErrorMessage="1" prompt="Enter salaries for Counselors " sqref="C10" xr:uid="{00000000-0002-0000-0300-000003000000}"/>
    <dataValidation allowBlank="1" showInputMessage="1" showErrorMessage="1" prompt="Enter salaries for Associate Marriage and Family Therapists" sqref="C11" xr:uid="{00000000-0002-0000-0300-000004000000}"/>
    <dataValidation allowBlank="1" showInputMessage="1" showErrorMessage="1" prompt="Enter salaries for Nurses" sqref="C12" xr:uid="{00000000-0002-0000-0300-000005000000}"/>
    <dataValidation allowBlank="1" showInputMessage="1" showErrorMessage="1" prompt="Enter salaries for Licensed Vocational Nurses" sqref="C13" xr:uid="{00000000-0002-0000-0300-000006000000}"/>
    <dataValidation allowBlank="1" showInputMessage="1" showErrorMessage="1" prompt="Enter salaries for Trained Health Care Aides " sqref="C14" xr:uid="{00000000-0002-0000-0300-000007000000}"/>
    <dataValidation allowBlank="1" showInputMessage="1" showErrorMessage="1" prompt="Enter salaries for Speech-Language Pathologists" sqref="C15" xr:uid="{00000000-0002-0000-0300-000008000000}"/>
    <dataValidation allowBlank="1" showInputMessage="1" showErrorMessage="1" prompt="Enter salaries for Speech-Language Pathology Assistants" sqref="C16" xr:uid="{00000000-0002-0000-0300-000009000000}"/>
    <dataValidation allowBlank="1" showInputMessage="1" showErrorMessage="1" prompt="Enter salaries for Audiologists" sqref="C17" xr:uid="{00000000-0002-0000-0300-00000A000000}"/>
    <dataValidation allowBlank="1" showInputMessage="1" showErrorMessage="1" prompt="Enter salaries for Physical Therapists" sqref="C18" xr:uid="{00000000-0002-0000-0300-00000B000000}"/>
    <dataValidation allowBlank="1" showInputMessage="1" showErrorMessage="1" prompt="Enter salaries for Physical Therapy Assistants" sqref="C19" xr:uid="{00000000-0002-0000-0300-00000C000000}"/>
    <dataValidation allowBlank="1" showInputMessage="1" showErrorMessage="1" prompt="Enter salaries for Occupational Therapists" sqref="C20" xr:uid="{00000000-0002-0000-0300-00000D000000}"/>
    <dataValidation allowBlank="1" showInputMessage="1" showErrorMessage="1" prompt="Enter salaries for Occupational Therapy Assistants" sqref="C21" xr:uid="{00000000-0002-0000-0300-00000E000000}"/>
    <dataValidation allowBlank="1" showInputMessage="1" showErrorMessage="1" prompt="Enter salaries for Physicians/Psychiatrists" sqref="C22" xr:uid="{00000000-0002-0000-0300-00000F000000}"/>
    <dataValidation allowBlank="1" showInputMessage="1" showErrorMessage="1" prompt="Enter salaries for Physician Assistants" sqref="C23" xr:uid="{00000000-0002-0000-0300-000010000000}"/>
    <dataValidation allowBlank="1" showInputMessage="1" showErrorMessage="1" prompt="Enter salaries for Orientation and Mobility Specialists" sqref="C24" xr:uid="{00000000-0002-0000-0300-000011000000}"/>
    <dataValidation allowBlank="1" showInputMessage="1" showErrorMessage="1" prompt="Enter salaries for Optometrists " sqref="C25" xr:uid="{00000000-0002-0000-0300-000012000000}"/>
    <dataValidation allowBlank="1" showInputMessage="1" showErrorMessage="1" prompt="Enter salaries for Program Specialists" sqref="C29" xr:uid="{00000000-0002-0000-0300-000013000000}"/>
    <dataValidation allowBlank="1" showInputMessage="1" showErrorMessage="1" prompt="Enter salaries for Audiometrists" sqref="C26" xr:uid="{00000000-0002-0000-0300-000014000000}"/>
    <dataValidation allowBlank="1" showInputMessage="1" showErrorMessage="1" prompt="Enter salaries for Registered Dieticians" sqref="C27" xr:uid="{00000000-0002-0000-0300-000015000000}"/>
    <dataValidation allowBlank="1" showInputMessage="1" showErrorMessage="1" prompt="Enter salaries for Respiratory Therapists" sqref="C28" xr:uid="{00000000-0002-0000-0300-000016000000}"/>
    <dataValidation allowBlank="1" showInputMessage="1" showErrorMessage="1" prompt="Enter benefits for Program Specialists" sqref="D29" xr:uid="{00000000-0002-0000-0300-000017000000}"/>
    <dataValidation allowBlank="1" showInputMessage="1" showErrorMessage="1" prompt="Enter benefits for Psychologists" sqref="D7" xr:uid="{00000000-0002-0000-0300-000018000000}"/>
    <dataValidation allowBlank="1" showInputMessage="1" showErrorMessage="1" prompt="Enter benefits for Social Workers" sqref="D8" xr:uid="{00000000-0002-0000-0300-000019000000}"/>
    <dataValidation allowBlank="1" showInputMessage="1" showErrorMessage="1" prompt="Enter benefits for Registered Associate Clinical Social Workers" sqref="D9" xr:uid="{00000000-0002-0000-0300-00001A000000}"/>
    <dataValidation allowBlank="1" showInputMessage="1" showErrorMessage="1" prompt="Enter benefits for Counselors" sqref="D10" xr:uid="{00000000-0002-0000-0300-00001B000000}"/>
    <dataValidation allowBlank="1" showInputMessage="1" showErrorMessage="1" prompt="Enter benefits for Associate Marriage and Family Therapists" sqref="D11" xr:uid="{00000000-0002-0000-0300-00001C000000}"/>
    <dataValidation allowBlank="1" showInputMessage="1" showErrorMessage="1" prompt="Enter benefits for Nurses" sqref="D12" xr:uid="{00000000-0002-0000-0300-00001D000000}"/>
    <dataValidation allowBlank="1" showInputMessage="1" showErrorMessage="1" prompt="Enter benefits for Licensed Vocational Nurses" sqref="D13" xr:uid="{00000000-0002-0000-0300-00001E000000}"/>
    <dataValidation allowBlank="1" showInputMessage="1" showErrorMessage="1" prompt="Enter benefits for Trained Health Care Aides" sqref="D14" xr:uid="{00000000-0002-0000-0300-00001F000000}"/>
    <dataValidation allowBlank="1" showInputMessage="1" showErrorMessage="1" prompt="Enter benefits for Speech-Language Pathologists" sqref="D15" xr:uid="{00000000-0002-0000-0300-000020000000}"/>
    <dataValidation allowBlank="1" showInputMessage="1" showErrorMessage="1" prompt="Enter benefits for Speech-Language Pathology Assistants" sqref="D16" xr:uid="{00000000-0002-0000-0300-000021000000}"/>
    <dataValidation allowBlank="1" showInputMessage="1" showErrorMessage="1" prompt="Enter benefits for Audiologists" sqref="D17" xr:uid="{00000000-0002-0000-0300-000022000000}"/>
    <dataValidation allowBlank="1" showInputMessage="1" showErrorMessage="1" prompt="Enter benefits for Physical Therapists" sqref="D18" xr:uid="{00000000-0002-0000-0300-000023000000}"/>
    <dataValidation allowBlank="1" showInputMessage="1" showErrorMessage="1" prompt="Enter benefits for Physical Therapy Assistants" sqref="D19" xr:uid="{00000000-0002-0000-0300-000024000000}"/>
    <dataValidation allowBlank="1" showInputMessage="1" showErrorMessage="1" prompt="Enter benefits for Occupational Therapists" sqref="D20" xr:uid="{00000000-0002-0000-0300-000025000000}"/>
    <dataValidation allowBlank="1" showInputMessage="1" showErrorMessage="1" prompt="Enter benefits for Occupational Therapy Assistants" sqref="D21" xr:uid="{00000000-0002-0000-0300-000026000000}"/>
    <dataValidation allowBlank="1" showInputMessage="1" showErrorMessage="1" prompt="Enter benefits for Physicians/Psychiatrists" sqref="D22" xr:uid="{00000000-0002-0000-0300-000027000000}"/>
    <dataValidation allowBlank="1" showInputMessage="1" showErrorMessage="1" prompt="Enter benefits for Physician Assistants" sqref="D23" xr:uid="{00000000-0002-0000-0300-000028000000}"/>
    <dataValidation allowBlank="1" showInputMessage="1" showErrorMessage="1" prompt="Enter benefits for Orientation and Mobility Specialists" sqref="D24" xr:uid="{00000000-0002-0000-0300-000029000000}"/>
    <dataValidation allowBlank="1" showInputMessage="1" showErrorMessage="1" prompt="Enter benefits for Optometrists" sqref="D25" xr:uid="{00000000-0002-0000-0300-00002A000000}"/>
    <dataValidation allowBlank="1" showInputMessage="1" showErrorMessage="1" prompt="Enter benefits for Audiometrists" sqref="D26" xr:uid="{00000000-0002-0000-0300-00002B000000}"/>
    <dataValidation allowBlank="1" showInputMessage="1" showErrorMessage="1" prompt="Enter benefits for Registered Dieticians" sqref="D27" xr:uid="{00000000-0002-0000-0300-00002C000000}"/>
    <dataValidation allowBlank="1" showInputMessage="1" showErrorMessage="1" prompt="Enter benefits for Respiratory Therapists" sqref="D28" xr:uid="{00000000-0002-0000-0300-00002D000000}"/>
    <dataValidation allowBlank="1" showInputMessage="1" showErrorMessage="1" prompt="Report any federal revenues your LEA received. LEA Medi-Cal Billing Option Program reimbursement is not considered to be federal funds on the CRCS." sqref="F7 F8 F9 F10 F11 F12 F13 F14 F15 F16 F17 F18 F19 F20 F21 F22 F23 F24 F25 F26 F27 F28 F29" xr:uid="{00000000-0002-0000-0300-00002E000000}"/>
    <dataValidation allowBlank="1" showInputMessage="1" showErrorMessage="1" prompt="Enter the revenue account number(s) where the revenues reported in Excel Column F are booked in your SACS system._x000a_" sqref="G7 G8 G9 G10 G11 G12 G13 G14 G15 G16 G17 G18 G19 G20 G21 G22 G23 G24 G25 G26 G27 G28 G29" xr:uid="{00000000-0002-0000-0300-00002F000000}"/>
    <dataValidation allowBlank="1" showInputMessage="1" showErrorMessage="1" prompt="Press TAB to move input areas" sqref="A1" xr:uid="{00000000-0002-0000-0300-000030000000}"/>
  </dataValidations>
  <printOptions horizontalCentered="1"/>
  <pageMargins left="0.15" right="0.15" top="0.75" bottom="0.75" header="0.3" footer="0.3"/>
  <pageSetup scale="70" orientation="landscape" r:id="rId1"/>
  <headerFooter>
    <oddFooter>&amp;L&amp;"Arial,Regular"&amp;12DHCS 6299 (11/2021)&amp;R&amp;"Arial,Regular"&amp;12Page &amp;P</oddFooter>
  </headerFooter>
  <ignoredErrors>
    <ignoredError sqref="E7:E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4"/>
  <sheetViews>
    <sheetView zoomScale="80" zoomScaleNormal="80" zoomScaleSheetLayoutView="100" workbookViewId="0"/>
  </sheetViews>
  <sheetFormatPr defaultColWidth="0" defaultRowHeight="12.5" zeroHeight="1" x14ac:dyDescent="0.25"/>
  <cols>
    <col min="1" max="1" width="3.296875" style="54" customWidth="1"/>
    <col min="2" max="2" width="43.09765625" style="54" customWidth="1"/>
    <col min="3" max="3" width="23.5" style="54" customWidth="1"/>
    <col min="4" max="4" width="23.19921875" style="54" customWidth="1"/>
    <col min="5" max="5" width="21.296875" style="54" customWidth="1"/>
    <col min="6" max="6" width="23" style="54" customWidth="1"/>
    <col min="7" max="7" width="26" style="54" customWidth="1"/>
    <col min="8" max="17" width="0" style="54" hidden="1" customWidth="1"/>
    <col min="18" max="16384" width="9.296875" style="54" hidden="1"/>
  </cols>
  <sheetData>
    <row r="1" spans="1:17" s="51" customFormat="1" ht="15.5" x14ac:dyDescent="0.35">
      <c r="A1" s="332" t="s">
        <v>56</v>
      </c>
      <c r="B1" s="50"/>
      <c r="C1" s="50"/>
      <c r="D1" s="50"/>
      <c r="E1" s="50"/>
      <c r="F1" s="50"/>
      <c r="H1" s="50"/>
      <c r="L1" s="52"/>
    </row>
    <row r="2" spans="1:17" s="51" customFormat="1" ht="15.5" x14ac:dyDescent="0.35">
      <c r="A2" s="346" t="s">
        <v>53</v>
      </c>
      <c r="B2" s="50"/>
      <c r="C2" s="50"/>
      <c r="D2" s="50"/>
      <c r="E2" s="50"/>
      <c r="F2" s="50"/>
      <c r="H2" s="50"/>
      <c r="L2" s="52"/>
    </row>
    <row r="3" spans="1:17" s="51" customFormat="1" ht="15.5" x14ac:dyDescent="0.35">
      <c r="A3" s="346" t="s">
        <v>35</v>
      </c>
      <c r="B3" s="53"/>
      <c r="C3" s="53"/>
      <c r="D3" s="53"/>
      <c r="E3" s="53"/>
      <c r="F3" s="53"/>
      <c r="G3" s="53"/>
      <c r="H3" s="53"/>
      <c r="I3" s="53"/>
      <c r="L3" s="52"/>
    </row>
    <row r="4" spans="1:17" ht="24.5" customHeight="1" x14ac:dyDescent="0.35">
      <c r="A4" s="337" t="s">
        <v>342</v>
      </c>
      <c r="B4" s="192"/>
      <c r="C4" s="192"/>
      <c r="D4" s="192"/>
      <c r="E4" s="192"/>
      <c r="F4" s="192"/>
      <c r="G4" s="192"/>
    </row>
    <row r="5" spans="1:17" ht="46.5" x14ac:dyDescent="0.35">
      <c r="A5" s="195"/>
      <c r="B5" s="196" t="s">
        <v>34</v>
      </c>
      <c r="C5" s="197" t="s">
        <v>194</v>
      </c>
      <c r="D5" s="197" t="s">
        <v>195</v>
      </c>
      <c r="E5" s="197" t="s">
        <v>196</v>
      </c>
      <c r="F5" s="197" t="s">
        <v>208</v>
      </c>
      <c r="G5" s="197" t="s">
        <v>177</v>
      </c>
      <c r="I5" s="56"/>
      <c r="Q5" s="55"/>
    </row>
    <row r="6" spans="1:17" ht="17.5" customHeight="1" x14ac:dyDescent="0.35">
      <c r="A6" s="195"/>
      <c r="B6" s="198" t="s">
        <v>1</v>
      </c>
      <c r="C6" s="199" t="s">
        <v>2</v>
      </c>
      <c r="D6" s="199" t="s">
        <v>3</v>
      </c>
      <c r="E6" s="199" t="s">
        <v>4</v>
      </c>
      <c r="F6" s="199" t="s">
        <v>47</v>
      </c>
      <c r="G6" s="200" t="s">
        <v>174</v>
      </c>
      <c r="I6" s="53"/>
      <c r="Q6" s="56"/>
    </row>
    <row r="7" spans="1:17" ht="16.399999999999999" customHeight="1" x14ac:dyDescent="0.35">
      <c r="A7" s="119" t="s">
        <v>6</v>
      </c>
      <c r="B7" s="79" t="s">
        <v>7</v>
      </c>
      <c r="C7" s="366">
        <f>'WS B S&amp;B Data'!C7</f>
        <v>0</v>
      </c>
      <c r="D7" s="366">
        <f>'WS B S&amp;B Data'!D7</f>
        <v>0</v>
      </c>
      <c r="E7" s="417">
        <f>'WS C Other Costs'!H7</f>
        <v>0</v>
      </c>
      <c r="F7" s="366">
        <f>'WS B S&amp;B Data'!F7+'WS C Other Costs'!I7</f>
        <v>0</v>
      </c>
      <c r="G7" s="417">
        <f t="shared" ref="G7:G29" si="0">(IF((C7+D7+E7-ABS(F7))&lt;0,0,(C7+D7+E7-ABS(F7))))</f>
        <v>0</v>
      </c>
      <c r="I7" s="58"/>
      <c r="Q7" s="57"/>
    </row>
    <row r="8" spans="1:17" ht="16.399999999999999" customHeight="1" x14ac:dyDescent="0.35">
      <c r="A8" s="119" t="s">
        <v>8</v>
      </c>
      <c r="B8" s="79" t="s">
        <v>9</v>
      </c>
      <c r="C8" s="367">
        <f>'WS B S&amp;B Data'!C8</f>
        <v>0</v>
      </c>
      <c r="D8" s="367">
        <f>'WS B S&amp;B Data'!D8</f>
        <v>0</v>
      </c>
      <c r="E8" s="419">
        <f>'WS C Other Costs'!H8</f>
        <v>0</v>
      </c>
      <c r="F8" s="367">
        <f>'WS B S&amp;B Data'!F8+'WS C Other Costs'!I8</f>
        <v>0</v>
      </c>
      <c r="G8" s="419">
        <f t="shared" si="0"/>
        <v>0</v>
      </c>
      <c r="I8" s="58"/>
      <c r="Q8" s="57"/>
    </row>
    <row r="9" spans="1:17" ht="16.399999999999999" customHeight="1" x14ac:dyDescent="0.35">
      <c r="A9" s="119" t="s">
        <v>10</v>
      </c>
      <c r="B9" s="79" t="s">
        <v>260</v>
      </c>
      <c r="C9" s="367">
        <f>'WS B S&amp;B Data'!C9</f>
        <v>0</v>
      </c>
      <c r="D9" s="367">
        <f>'WS B S&amp;B Data'!D9</f>
        <v>0</v>
      </c>
      <c r="E9" s="419">
        <f>'WS C Other Costs'!H9</f>
        <v>0</v>
      </c>
      <c r="F9" s="367">
        <f>'WS B S&amp;B Data'!F9+'WS C Other Costs'!I9</f>
        <v>0</v>
      </c>
      <c r="G9" s="419">
        <f t="shared" si="0"/>
        <v>0</v>
      </c>
      <c r="I9" s="58"/>
      <c r="Q9" s="57"/>
    </row>
    <row r="10" spans="1:17" ht="16.399999999999999" customHeight="1" x14ac:dyDescent="0.35">
      <c r="A10" s="119" t="s">
        <v>11</v>
      </c>
      <c r="B10" s="79" t="s">
        <v>363</v>
      </c>
      <c r="C10" s="367">
        <f>'WS B S&amp;B Data'!C10</f>
        <v>0</v>
      </c>
      <c r="D10" s="367">
        <f>'WS B S&amp;B Data'!D10</f>
        <v>0</v>
      </c>
      <c r="E10" s="419">
        <f>'WS C Other Costs'!H10</f>
        <v>0</v>
      </c>
      <c r="F10" s="367">
        <f>'WS B S&amp;B Data'!F10+'WS C Other Costs'!I10</f>
        <v>0</v>
      </c>
      <c r="G10" s="419">
        <f t="shared" si="0"/>
        <v>0</v>
      </c>
      <c r="I10" s="58"/>
      <c r="Q10" s="57"/>
    </row>
    <row r="11" spans="1:17" ht="16.399999999999999" customHeight="1" x14ac:dyDescent="0.35">
      <c r="A11" s="119" t="s">
        <v>12</v>
      </c>
      <c r="B11" s="79" t="s">
        <v>261</v>
      </c>
      <c r="C11" s="367">
        <f>'WS B S&amp;B Data'!C11</f>
        <v>0</v>
      </c>
      <c r="D11" s="367">
        <f>'WS B S&amp;B Data'!D11</f>
        <v>0</v>
      </c>
      <c r="E11" s="419">
        <f>'WS C Other Costs'!H11</f>
        <v>0</v>
      </c>
      <c r="F11" s="367">
        <f>'WS B S&amp;B Data'!F11+'WS C Other Costs'!I11</f>
        <v>0</v>
      </c>
      <c r="G11" s="419">
        <f t="shared" si="0"/>
        <v>0</v>
      </c>
      <c r="I11" s="58"/>
      <c r="Q11" s="57"/>
    </row>
    <row r="12" spans="1:17" ht="16.399999999999999" customHeight="1" x14ac:dyDescent="0.35">
      <c r="A12" s="119" t="s">
        <v>14</v>
      </c>
      <c r="B12" s="79" t="s">
        <v>163</v>
      </c>
      <c r="C12" s="367">
        <f>'WS B S&amp;B Data'!C12</f>
        <v>0</v>
      </c>
      <c r="D12" s="367">
        <f>'WS B S&amp;B Data'!D12</f>
        <v>0</v>
      </c>
      <c r="E12" s="419">
        <f>'WS C Other Costs'!H12</f>
        <v>0</v>
      </c>
      <c r="F12" s="367">
        <f>'WS B S&amp;B Data'!F12+'WS C Other Costs'!I12</f>
        <v>0</v>
      </c>
      <c r="G12" s="419">
        <f t="shared" si="0"/>
        <v>0</v>
      </c>
      <c r="I12" s="58"/>
      <c r="Q12" s="57"/>
    </row>
    <row r="13" spans="1:17" ht="16.399999999999999" customHeight="1" x14ac:dyDescent="0.35">
      <c r="A13" s="119" t="s">
        <v>16</v>
      </c>
      <c r="B13" s="79" t="s">
        <v>13</v>
      </c>
      <c r="C13" s="367">
        <f>'WS B S&amp;B Data'!C13</f>
        <v>0</v>
      </c>
      <c r="D13" s="367">
        <f>'WS B S&amp;B Data'!D13</f>
        <v>0</v>
      </c>
      <c r="E13" s="419">
        <f>'WS C Other Costs'!H13</f>
        <v>0</v>
      </c>
      <c r="F13" s="367">
        <f>'WS B S&amp;B Data'!F13+'WS C Other Costs'!I13</f>
        <v>0</v>
      </c>
      <c r="G13" s="419">
        <f t="shared" si="0"/>
        <v>0</v>
      </c>
      <c r="I13" s="58"/>
      <c r="Q13" s="57"/>
    </row>
    <row r="14" spans="1:17" ht="16.399999999999999" customHeight="1" x14ac:dyDescent="0.35">
      <c r="A14" s="119" t="s">
        <v>18</v>
      </c>
      <c r="B14" s="79" t="s">
        <v>15</v>
      </c>
      <c r="C14" s="367">
        <f>'WS B S&amp;B Data'!C14</f>
        <v>0</v>
      </c>
      <c r="D14" s="367">
        <f>'WS B S&amp;B Data'!D14</f>
        <v>0</v>
      </c>
      <c r="E14" s="419">
        <f>'WS C Other Costs'!H14</f>
        <v>0</v>
      </c>
      <c r="F14" s="367">
        <f>'WS B S&amp;B Data'!F14+'WS C Other Costs'!I14</f>
        <v>0</v>
      </c>
      <c r="G14" s="419">
        <f t="shared" si="0"/>
        <v>0</v>
      </c>
      <c r="I14" s="58"/>
      <c r="Q14" s="57"/>
    </row>
    <row r="15" spans="1:17" ht="16.399999999999999" customHeight="1" x14ac:dyDescent="0.35">
      <c r="A15" s="119" t="s">
        <v>20</v>
      </c>
      <c r="B15" s="79" t="s">
        <v>17</v>
      </c>
      <c r="C15" s="367">
        <f>'WS B S&amp;B Data'!C15</f>
        <v>0</v>
      </c>
      <c r="D15" s="367">
        <f>'WS B S&amp;B Data'!D15</f>
        <v>0</v>
      </c>
      <c r="E15" s="419">
        <f>'WS C Other Costs'!H15</f>
        <v>0</v>
      </c>
      <c r="F15" s="367">
        <f>'WS B S&amp;B Data'!F15+'WS C Other Costs'!I15</f>
        <v>0</v>
      </c>
      <c r="G15" s="419">
        <f t="shared" si="0"/>
        <v>0</v>
      </c>
      <c r="I15" s="58"/>
      <c r="Q15" s="57"/>
    </row>
    <row r="16" spans="1:17" ht="16.399999999999999" customHeight="1" x14ac:dyDescent="0.35">
      <c r="A16" s="119" t="s">
        <v>22</v>
      </c>
      <c r="B16" s="79" t="s">
        <v>105</v>
      </c>
      <c r="C16" s="367">
        <f>'WS B S&amp;B Data'!C16</f>
        <v>0</v>
      </c>
      <c r="D16" s="367">
        <f>'WS B S&amp;B Data'!D16</f>
        <v>0</v>
      </c>
      <c r="E16" s="419">
        <f>'WS C Other Costs'!H16</f>
        <v>0</v>
      </c>
      <c r="F16" s="367">
        <f>'WS B S&amp;B Data'!F16+'WS C Other Costs'!I16</f>
        <v>0</v>
      </c>
      <c r="G16" s="419">
        <f t="shared" si="0"/>
        <v>0</v>
      </c>
      <c r="I16" s="58"/>
      <c r="Q16" s="57"/>
    </row>
    <row r="17" spans="1:17" ht="16.399999999999999" customHeight="1" x14ac:dyDescent="0.35">
      <c r="A17" s="119" t="s">
        <v>24</v>
      </c>
      <c r="B17" s="79" t="s">
        <v>19</v>
      </c>
      <c r="C17" s="367">
        <f>'WS B S&amp;B Data'!C17</f>
        <v>0</v>
      </c>
      <c r="D17" s="367">
        <f>'WS B S&amp;B Data'!D17</f>
        <v>0</v>
      </c>
      <c r="E17" s="419">
        <f>'WS C Other Costs'!H17</f>
        <v>0</v>
      </c>
      <c r="F17" s="367">
        <f>'WS B S&amp;B Data'!F17+'WS C Other Costs'!I17</f>
        <v>0</v>
      </c>
      <c r="G17" s="419">
        <f t="shared" si="0"/>
        <v>0</v>
      </c>
      <c r="I17" s="58"/>
      <c r="Q17" s="57"/>
    </row>
    <row r="18" spans="1:17" ht="16.399999999999999" customHeight="1" x14ac:dyDescent="0.35">
      <c r="A18" s="119" t="s">
        <v>43</v>
      </c>
      <c r="B18" s="79" t="s">
        <v>21</v>
      </c>
      <c r="C18" s="367">
        <f>'WS B S&amp;B Data'!C18</f>
        <v>0</v>
      </c>
      <c r="D18" s="367">
        <f>'WS B S&amp;B Data'!D18</f>
        <v>0</v>
      </c>
      <c r="E18" s="419">
        <f>'WS C Other Costs'!H18</f>
        <v>0</v>
      </c>
      <c r="F18" s="367">
        <f>'WS B S&amp;B Data'!F18+'WS C Other Costs'!I18</f>
        <v>0</v>
      </c>
      <c r="G18" s="419">
        <f t="shared" si="0"/>
        <v>0</v>
      </c>
      <c r="I18" s="58"/>
      <c r="Q18" s="57"/>
    </row>
    <row r="19" spans="1:17" ht="16.399999999999999" customHeight="1" x14ac:dyDescent="0.35">
      <c r="A19" s="119" t="s">
        <v>45</v>
      </c>
      <c r="B19" s="79" t="s">
        <v>102</v>
      </c>
      <c r="C19" s="367">
        <f>'WS B S&amp;B Data'!C19</f>
        <v>0</v>
      </c>
      <c r="D19" s="367">
        <f>'WS B S&amp;B Data'!D19</f>
        <v>0</v>
      </c>
      <c r="E19" s="419">
        <f>'WS C Other Costs'!H19</f>
        <v>0</v>
      </c>
      <c r="F19" s="367">
        <f>'WS B S&amp;B Data'!F19+'WS C Other Costs'!I19</f>
        <v>0</v>
      </c>
      <c r="G19" s="419">
        <f t="shared" si="0"/>
        <v>0</v>
      </c>
      <c r="I19" s="58"/>
      <c r="Q19" s="57"/>
    </row>
    <row r="20" spans="1:17" ht="16.399999999999999" customHeight="1" x14ac:dyDescent="0.35">
      <c r="A20" s="119" t="s">
        <v>99</v>
      </c>
      <c r="B20" s="79" t="s">
        <v>23</v>
      </c>
      <c r="C20" s="367">
        <f>'WS B S&amp;B Data'!C20</f>
        <v>0</v>
      </c>
      <c r="D20" s="367">
        <f>'WS B S&amp;B Data'!D20</f>
        <v>0</v>
      </c>
      <c r="E20" s="419">
        <f>'WS C Other Costs'!H20</f>
        <v>0</v>
      </c>
      <c r="F20" s="367">
        <f>'WS B S&amp;B Data'!F20+'WS C Other Costs'!I20</f>
        <v>0</v>
      </c>
      <c r="G20" s="419">
        <f t="shared" si="0"/>
        <v>0</v>
      </c>
      <c r="I20" s="58"/>
      <c r="Q20" s="57"/>
    </row>
    <row r="21" spans="1:17" ht="16.399999999999999" customHeight="1" x14ac:dyDescent="0.35">
      <c r="A21" s="119" t="s">
        <v>101</v>
      </c>
      <c r="B21" s="79" t="s">
        <v>114</v>
      </c>
      <c r="C21" s="367">
        <f>'WS B S&amp;B Data'!C21</f>
        <v>0</v>
      </c>
      <c r="D21" s="367">
        <f>'WS B S&amp;B Data'!D21</f>
        <v>0</v>
      </c>
      <c r="E21" s="419">
        <f>'WS C Other Costs'!H21</f>
        <v>0</v>
      </c>
      <c r="F21" s="367">
        <f>'WS B S&amp;B Data'!F21+'WS C Other Costs'!I21</f>
        <v>0</v>
      </c>
      <c r="G21" s="419">
        <f t="shared" si="0"/>
        <v>0</v>
      </c>
      <c r="I21" s="58"/>
      <c r="Q21" s="57"/>
    </row>
    <row r="22" spans="1:17" ht="16.399999999999999" customHeight="1" x14ac:dyDescent="0.35">
      <c r="A22" s="119" t="s">
        <v>107</v>
      </c>
      <c r="B22" s="79" t="s">
        <v>25</v>
      </c>
      <c r="C22" s="367">
        <f>'WS B S&amp;B Data'!C22</f>
        <v>0</v>
      </c>
      <c r="D22" s="367">
        <f>'WS B S&amp;B Data'!D22</f>
        <v>0</v>
      </c>
      <c r="E22" s="419">
        <f>'WS C Other Costs'!H22</f>
        <v>0</v>
      </c>
      <c r="F22" s="367">
        <f>'WS B S&amp;B Data'!F22+'WS C Other Costs'!I22</f>
        <v>0</v>
      </c>
      <c r="G22" s="419">
        <f t="shared" si="0"/>
        <v>0</v>
      </c>
      <c r="I22" s="58"/>
      <c r="Q22" s="57"/>
    </row>
    <row r="23" spans="1:17" ht="16.399999999999999" customHeight="1" x14ac:dyDescent="0.35">
      <c r="A23" s="119" t="s">
        <v>108</v>
      </c>
      <c r="B23" s="79" t="s">
        <v>103</v>
      </c>
      <c r="C23" s="367">
        <f>'WS B S&amp;B Data'!C23</f>
        <v>0</v>
      </c>
      <c r="D23" s="367">
        <f>'WS B S&amp;B Data'!D23</f>
        <v>0</v>
      </c>
      <c r="E23" s="419">
        <f>'WS C Other Costs'!H23</f>
        <v>0</v>
      </c>
      <c r="F23" s="367">
        <f>'WS B S&amp;B Data'!F23+'WS C Other Costs'!I23</f>
        <v>0</v>
      </c>
      <c r="G23" s="419">
        <f t="shared" si="0"/>
        <v>0</v>
      </c>
      <c r="I23" s="58"/>
      <c r="Q23" s="57"/>
    </row>
    <row r="24" spans="1:17" ht="16.399999999999999" customHeight="1" x14ac:dyDescent="0.35">
      <c r="A24" s="119" t="s">
        <v>109</v>
      </c>
      <c r="B24" s="79" t="s">
        <v>106</v>
      </c>
      <c r="C24" s="367">
        <f>'WS B S&amp;B Data'!C24</f>
        <v>0</v>
      </c>
      <c r="D24" s="367">
        <f>'WS B S&amp;B Data'!D24</f>
        <v>0</v>
      </c>
      <c r="E24" s="419">
        <f>'WS C Other Costs'!H24</f>
        <v>0</v>
      </c>
      <c r="F24" s="367">
        <f>'WS B S&amp;B Data'!F24+'WS C Other Costs'!I24</f>
        <v>0</v>
      </c>
      <c r="G24" s="419">
        <f t="shared" si="0"/>
        <v>0</v>
      </c>
      <c r="I24" s="58"/>
      <c r="Q24" s="57"/>
    </row>
    <row r="25" spans="1:17" ht="16.399999999999999" customHeight="1" x14ac:dyDescent="0.35">
      <c r="A25" s="119" t="s">
        <v>117</v>
      </c>
      <c r="B25" s="79" t="s">
        <v>44</v>
      </c>
      <c r="C25" s="367">
        <f>'WS B S&amp;B Data'!C25</f>
        <v>0</v>
      </c>
      <c r="D25" s="367">
        <f>'WS B S&amp;B Data'!D25</f>
        <v>0</v>
      </c>
      <c r="E25" s="419">
        <f>'WS C Other Costs'!H25</f>
        <v>0</v>
      </c>
      <c r="F25" s="367">
        <f>'WS B S&amp;B Data'!F25+'WS C Other Costs'!I25</f>
        <v>0</v>
      </c>
      <c r="G25" s="419">
        <f t="shared" si="0"/>
        <v>0</v>
      </c>
      <c r="I25" s="58"/>
      <c r="Q25" s="57"/>
    </row>
    <row r="26" spans="1:17" ht="16.399999999999999" customHeight="1" x14ac:dyDescent="0.35">
      <c r="A26" s="119" t="s">
        <v>110</v>
      </c>
      <c r="B26" s="79" t="s">
        <v>46</v>
      </c>
      <c r="C26" s="367">
        <f>'WS B S&amp;B Data'!C26</f>
        <v>0</v>
      </c>
      <c r="D26" s="367">
        <f>'WS B S&amp;B Data'!D26</f>
        <v>0</v>
      </c>
      <c r="E26" s="419">
        <f>'WS C Other Costs'!H26</f>
        <v>0</v>
      </c>
      <c r="F26" s="367">
        <f>'WS B S&amp;B Data'!F26+'WS C Other Costs'!I26</f>
        <v>0</v>
      </c>
      <c r="G26" s="419">
        <f t="shared" si="0"/>
        <v>0</v>
      </c>
      <c r="I26" s="58"/>
      <c r="Q26" s="57"/>
    </row>
    <row r="27" spans="1:17" ht="16.399999999999999" customHeight="1" x14ac:dyDescent="0.35">
      <c r="A27" s="119" t="s">
        <v>111</v>
      </c>
      <c r="B27" s="79" t="s">
        <v>100</v>
      </c>
      <c r="C27" s="367">
        <f>'WS B S&amp;B Data'!C27</f>
        <v>0</v>
      </c>
      <c r="D27" s="367">
        <f>'WS B S&amp;B Data'!D27</f>
        <v>0</v>
      </c>
      <c r="E27" s="419">
        <f>'WS C Other Costs'!H27</f>
        <v>0</v>
      </c>
      <c r="F27" s="367">
        <f>'WS B S&amp;B Data'!F27+'WS C Other Costs'!I27</f>
        <v>0</v>
      </c>
      <c r="G27" s="419">
        <f t="shared" si="0"/>
        <v>0</v>
      </c>
      <c r="I27" s="58"/>
      <c r="Q27" s="57"/>
    </row>
    <row r="28" spans="1:17" ht="16.399999999999999" customHeight="1" x14ac:dyDescent="0.35">
      <c r="A28" s="119" t="s">
        <v>112</v>
      </c>
      <c r="B28" s="79" t="s">
        <v>104</v>
      </c>
      <c r="C28" s="367">
        <f>'WS B S&amp;B Data'!C28</f>
        <v>0</v>
      </c>
      <c r="D28" s="367">
        <f>'WS B S&amp;B Data'!D28</f>
        <v>0</v>
      </c>
      <c r="E28" s="419">
        <f>'WS C Other Costs'!H28</f>
        <v>0</v>
      </c>
      <c r="F28" s="367">
        <f>'WS B S&amp;B Data'!F28+'WS C Other Costs'!I28</f>
        <v>0</v>
      </c>
      <c r="G28" s="419">
        <f t="shared" si="0"/>
        <v>0</v>
      </c>
      <c r="I28" s="58"/>
      <c r="Q28" s="57"/>
    </row>
    <row r="29" spans="1:17" ht="16.399999999999999" customHeight="1" x14ac:dyDescent="0.35">
      <c r="A29" s="119" t="s">
        <v>113</v>
      </c>
      <c r="B29" s="79" t="s">
        <v>128</v>
      </c>
      <c r="C29" s="367">
        <f>'WS B S&amp;B Data'!C29</f>
        <v>0</v>
      </c>
      <c r="D29" s="367">
        <f>'WS B S&amp;B Data'!D29</f>
        <v>0</v>
      </c>
      <c r="E29" s="419">
        <f>'WS C Other Costs'!H29</f>
        <v>0</v>
      </c>
      <c r="F29" s="367">
        <f>'WS B S&amp;B Data'!F29+'WS C Other Costs'!I29</f>
        <v>0</v>
      </c>
      <c r="G29" s="419">
        <f t="shared" si="0"/>
        <v>0</v>
      </c>
      <c r="Q29" s="51"/>
    </row>
    <row r="30" spans="1:17" ht="19.5" customHeight="1" thickBot="1" x14ac:dyDescent="0.4">
      <c r="A30" s="193"/>
      <c r="B30" s="201" t="s">
        <v>343</v>
      </c>
      <c r="C30" s="418">
        <f>SUM(C7:C29)</f>
        <v>0</v>
      </c>
      <c r="D30" s="418">
        <f>SUM(D7:D29)</f>
        <v>0</v>
      </c>
      <c r="E30" s="418">
        <f>SUM(E7:E29)</f>
        <v>0</v>
      </c>
      <c r="F30" s="418">
        <f>SUM(F7:F29)</f>
        <v>0</v>
      </c>
      <c r="G30" s="418">
        <f>SUM(G7:G29)</f>
        <v>0</v>
      </c>
      <c r="Q30" s="51"/>
    </row>
    <row r="31" spans="1:17" s="59" customFormat="1" ht="15.5" x14ac:dyDescent="0.3">
      <c r="A31" s="202" t="s">
        <v>313</v>
      </c>
      <c r="C31" s="202"/>
      <c r="D31" s="202"/>
      <c r="E31" s="202"/>
      <c r="F31" s="202"/>
      <c r="G31" s="202"/>
      <c r="H31" s="60"/>
      <c r="I31" s="60"/>
      <c r="J31" s="60"/>
      <c r="K31" s="60"/>
      <c r="L31" s="60"/>
    </row>
    <row r="32" spans="1:17" s="59" customFormat="1" ht="16" customHeight="1" x14ac:dyDescent="0.3">
      <c r="A32" s="202" t="s">
        <v>314</v>
      </c>
      <c r="B32" s="203"/>
      <c r="C32" s="203"/>
      <c r="D32" s="203"/>
      <c r="E32" s="203"/>
      <c r="F32" s="203"/>
      <c r="G32" s="203"/>
      <c r="H32" s="60"/>
      <c r="I32" s="60"/>
      <c r="J32" s="60"/>
      <c r="K32" s="60"/>
      <c r="L32" s="60"/>
    </row>
    <row r="33" spans="1:14" s="51" customFormat="1" ht="15.5" x14ac:dyDescent="0.35">
      <c r="A33" s="194"/>
      <c r="B33" s="194" t="s">
        <v>52</v>
      </c>
      <c r="C33" s="204">
        <f>Certification!$C$7</f>
        <v>0</v>
      </c>
      <c r="D33" s="204"/>
      <c r="E33" s="205"/>
      <c r="F33" s="205"/>
      <c r="G33" s="206"/>
      <c r="H33" s="61"/>
      <c r="I33" s="61"/>
      <c r="J33" s="61"/>
      <c r="K33" s="61"/>
      <c r="L33" s="61"/>
      <c r="M33" s="61"/>
      <c r="N33" s="61"/>
    </row>
    <row r="34" spans="1:14" s="51" customFormat="1" ht="17" customHeight="1" x14ac:dyDescent="0.35">
      <c r="A34" s="194"/>
      <c r="B34" s="194" t="s">
        <v>55</v>
      </c>
      <c r="C34" s="207">
        <f>Certification!$G$7</f>
        <v>0</v>
      </c>
      <c r="D34" s="204"/>
      <c r="E34" s="205"/>
      <c r="F34" s="205"/>
      <c r="G34" s="194"/>
      <c r="M34" s="62"/>
    </row>
    <row r="35" spans="1:14" s="51" customFormat="1" ht="15.5" x14ac:dyDescent="0.35">
      <c r="A35" s="194"/>
      <c r="B35" s="194" t="s">
        <v>0</v>
      </c>
      <c r="C35" s="204" t="str">
        <f>Certification!$A$5</f>
        <v>SFY 2019-20</v>
      </c>
      <c r="D35" s="204"/>
      <c r="E35" s="205"/>
      <c r="F35" s="205"/>
      <c r="G35" s="194"/>
      <c r="M35" s="62"/>
    </row>
    <row r="36" spans="1:14" s="51" customFormat="1" ht="5.25" hidden="1" customHeight="1" x14ac:dyDescent="0.35">
      <c r="A36" s="194"/>
      <c r="B36" s="194"/>
      <c r="C36" s="194"/>
      <c r="D36" s="194"/>
      <c r="E36" s="194"/>
      <c r="F36" s="194"/>
      <c r="G36" s="194"/>
      <c r="M36" s="62"/>
    </row>
    <row r="37" spans="1:14" ht="12.75" hidden="1" customHeight="1" x14ac:dyDescent="0.35">
      <c r="A37" s="193"/>
      <c r="B37" s="195"/>
      <c r="C37" s="208"/>
      <c r="D37" s="209"/>
      <c r="E37" s="209"/>
      <c r="F37" s="209"/>
      <c r="G37" s="209"/>
    </row>
    <row r="38" spans="1:14" s="51" customFormat="1" ht="12.75" hidden="1" customHeight="1" x14ac:dyDescent="0.35">
      <c r="A38" s="195"/>
      <c r="B38" s="195"/>
      <c r="C38" s="211"/>
      <c r="D38" s="211"/>
      <c r="E38" s="211"/>
      <c r="F38" s="211"/>
      <c r="G38" s="211"/>
      <c r="H38" s="63"/>
      <c r="I38" s="63"/>
      <c r="J38" s="63"/>
      <c r="K38" s="63"/>
      <c r="L38" s="63"/>
    </row>
    <row r="39" spans="1:14" s="51" customFormat="1" ht="15.5" hidden="1" x14ac:dyDescent="0.35">
      <c r="A39" s="195"/>
      <c r="B39" s="195"/>
      <c r="C39" s="210"/>
      <c r="D39" s="210"/>
      <c r="E39" s="210"/>
      <c r="F39" s="210"/>
      <c r="G39" s="210"/>
      <c r="H39" s="63"/>
      <c r="I39" s="63"/>
      <c r="J39" s="63"/>
      <c r="K39" s="63"/>
      <c r="L39" s="63"/>
    </row>
    <row r="40" spans="1:14" ht="12.75" hidden="1" customHeight="1" x14ac:dyDescent="0.35">
      <c r="A40" s="193"/>
      <c r="B40" s="195"/>
      <c r="C40" s="195"/>
      <c r="D40" s="195"/>
      <c r="E40" s="195"/>
      <c r="F40" s="195"/>
      <c r="G40" s="193"/>
      <c r="H40" s="53"/>
      <c r="I40" s="53"/>
      <c r="J40" s="53"/>
      <c r="K40" s="53"/>
      <c r="L40" s="64"/>
      <c r="M40" s="51"/>
    </row>
    <row r="41" spans="1:14" ht="15.5" hidden="1" x14ac:dyDescent="0.35">
      <c r="A41" s="193"/>
      <c r="B41" s="195"/>
      <c r="C41" s="193"/>
      <c r="D41" s="193"/>
      <c r="E41" s="193"/>
      <c r="F41" s="193"/>
      <c r="G41" s="212"/>
    </row>
    <row r="42" spans="1:14" ht="15.5" hidden="1" x14ac:dyDescent="0.35">
      <c r="A42" s="193"/>
      <c r="B42" s="193"/>
      <c r="C42" s="193"/>
      <c r="D42" s="193"/>
      <c r="E42" s="193"/>
      <c r="F42" s="193"/>
      <c r="G42" s="193"/>
    </row>
    <row r="43" spans="1:14" ht="15.5" hidden="1" x14ac:dyDescent="0.35">
      <c r="A43" s="193"/>
      <c r="B43" s="193"/>
      <c r="C43" s="193"/>
      <c r="D43" s="193"/>
      <c r="E43" s="193"/>
      <c r="F43" s="193"/>
      <c r="G43" s="193"/>
    </row>
    <row r="44" spans="1:14" ht="15.5" hidden="1" x14ac:dyDescent="0.35">
      <c r="A44" s="193"/>
      <c r="B44" s="193"/>
      <c r="C44" s="193"/>
      <c r="D44" s="193"/>
      <c r="E44" s="193"/>
      <c r="F44" s="193"/>
      <c r="G44" s="193"/>
    </row>
    <row r="45" spans="1:14" ht="15.5" hidden="1" x14ac:dyDescent="0.35">
      <c r="A45" s="193"/>
      <c r="B45" s="193"/>
      <c r="C45" s="193"/>
      <c r="D45" s="193"/>
      <c r="E45" s="193"/>
      <c r="F45" s="193"/>
      <c r="G45" s="193"/>
    </row>
    <row r="46" spans="1:14" ht="15.5" hidden="1" x14ac:dyDescent="0.35">
      <c r="A46" s="193"/>
      <c r="B46" s="193"/>
      <c r="C46" s="193"/>
      <c r="D46" s="193"/>
      <c r="E46" s="193"/>
      <c r="F46" s="193"/>
      <c r="G46" s="193"/>
    </row>
    <row r="47" spans="1:14" ht="15.5" hidden="1" x14ac:dyDescent="0.35">
      <c r="A47" s="193"/>
      <c r="B47" s="193"/>
      <c r="C47" s="193"/>
      <c r="D47" s="193"/>
      <c r="E47" s="193"/>
      <c r="F47" s="193"/>
      <c r="G47" s="193"/>
    </row>
    <row r="48" spans="1:14" ht="15.5" hidden="1" x14ac:dyDescent="0.35">
      <c r="A48" s="193"/>
      <c r="B48" s="193"/>
      <c r="C48" s="193"/>
      <c r="D48" s="193"/>
      <c r="E48" s="193"/>
      <c r="F48" s="193"/>
      <c r="G48" s="193"/>
    </row>
    <row r="49" spans="1:7" ht="15.5" hidden="1" x14ac:dyDescent="0.35">
      <c r="A49" s="193"/>
      <c r="B49" s="193"/>
      <c r="C49" s="193"/>
      <c r="D49" s="193"/>
      <c r="E49" s="193"/>
      <c r="F49" s="193"/>
      <c r="G49" s="193"/>
    </row>
    <row r="50" spans="1:7" ht="15.5" hidden="1" x14ac:dyDescent="0.35">
      <c r="A50" s="193"/>
      <c r="B50" s="193"/>
      <c r="C50" s="193"/>
      <c r="D50" s="193"/>
      <c r="E50" s="193"/>
      <c r="F50" s="193"/>
      <c r="G50" s="193"/>
    </row>
    <row r="51" spans="1:7" ht="15.5" hidden="1" x14ac:dyDescent="0.35">
      <c r="A51" s="193"/>
      <c r="B51" s="193"/>
      <c r="C51" s="193"/>
      <c r="D51" s="193"/>
      <c r="E51" s="193"/>
      <c r="F51" s="193"/>
      <c r="G51" s="193"/>
    </row>
    <row r="52" spans="1:7" ht="15.5" hidden="1" x14ac:dyDescent="0.35">
      <c r="A52" s="193"/>
      <c r="B52" s="193"/>
      <c r="C52" s="193"/>
      <c r="D52" s="193"/>
      <c r="E52" s="193"/>
      <c r="F52" s="193"/>
      <c r="G52" s="193"/>
    </row>
    <row r="53" spans="1:7" ht="15.5" hidden="1" x14ac:dyDescent="0.35">
      <c r="A53" s="193"/>
      <c r="B53" s="193"/>
      <c r="C53" s="193"/>
      <c r="D53" s="193"/>
      <c r="E53" s="193"/>
      <c r="F53" s="193"/>
      <c r="G53" s="193"/>
    </row>
    <row r="54" spans="1:7" ht="15.5" hidden="1" x14ac:dyDescent="0.35">
      <c r="A54" s="193"/>
      <c r="B54" s="193"/>
      <c r="C54" s="193"/>
      <c r="D54" s="193"/>
      <c r="E54" s="193"/>
      <c r="F54" s="193"/>
      <c r="G54" s="193"/>
    </row>
    <row r="55" spans="1:7" ht="15.5" hidden="1" x14ac:dyDescent="0.35">
      <c r="A55" s="193"/>
      <c r="B55" s="193"/>
      <c r="C55" s="193"/>
      <c r="D55" s="193"/>
      <c r="E55" s="193"/>
      <c r="F55" s="193"/>
      <c r="G55" s="193"/>
    </row>
    <row r="56" spans="1:7" ht="15.5" hidden="1" x14ac:dyDescent="0.35">
      <c r="A56" s="193"/>
      <c r="B56" s="193"/>
      <c r="C56" s="193"/>
      <c r="D56" s="193"/>
      <c r="E56" s="193"/>
      <c r="F56" s="193"/>
      <c r="G56" s="193"/>
    </row>
    <row r="57" spans="1:7" ht="15.5" hidden="1" x14ac:dyDescent="0.35">
      <c r="A57" s="193"/>
      <c r="B57" s="193"/>
      <c r="C57" s="193"/>
      <c r="D57" s="193"/>
      <c r="E57" s="193"/>
      <c r="F57" s="193"/>
      <c r="G57" s="193"/>
    </row>
    <row r="58" spans="1:7" ht="15.5" hidden="1" x14ac:dyDescent="0.35">
      <c r="A58" s="193"/>
      <c r="B58" s="193"/>
      <c r="C58" s="193"/>
      <c r="D58" s="193"/>
      <c r="E58" s="193"/>
      <c r="F58" s="193"/>
      <c r="G58" s="193"/>
    </row>
    <row r="59" spans="1:7" ht="15.5" hidden="1" x14ac:dyDescent="0.35">
      <c r="A59" s="193"/>
      <c r="B59" s="193"/>
      <c r="C59" s="193"/>
      <c r="D59" s="193"/>
      <c r="E59" s="193"/>
      <c r="F59" s="193"/>
      <c r="G59" s="193"/>
    </row>
    <row r="60" spans="1:7" ht="15.5" hidden="1" x14ac:dyDescent="0.35">
      <c r="A60" s="193"/>
      <c r="B60" s="193"/>
      <c r="C60" s="193"/>
      <c r="D60" s="193"/>
      <c r="E60" s="193"/>
      <c r="F60" s="193"/>
      <c r="G60" s="193"/>
    </row>
    <row r="61" spans="1:7" ht="15.5" hidden="1" x14ac:dyDescent="0.35">
      <c r="A61" s="193"/>
      <c r="B61" s="193"/>
      <c r="C61" s="193"/>
      <c r="D61" s="193"/>
      <c r="E61" s="193"/>
      <c r="F61" s="193"/>
      <c r="G61" s="193"/>
    </row>
    <row r="62" spans="1:7" ht="15.5" hidden="1" x14ac:dyDescent="0.35">
      <c r="A62" s="193"/>
      <c r="B62" s="193"/>
      <c r="C62" s="193"/>
      <c r="D62" s="193"/>
      <c r="E62" s="193"/>
      <c r="F62" s="193"/>
      <c r="G62" s="193"/>
    </row>
    <row r="63" spans="1:7" ht="15.5" hidden="1" x14ac:dyDescent="0.35">
      <c r="A63" s="193"/>
      <c r="B63" s="193"/>
      <c r="C63" s="193"/>
      <c r="D63" s="193"/>
      <c r="E63" s="193"/>
      <c r="F63" s="193"/>
      <c r="G63" s="193"/>
    </row>
    <row r="64" spans="1:7" ht="15.5" hidden="1" x14ac:dyDescent="0.35">
      <c r="A64" s="193"/>
      <c r="B64" s="193"/>
      <c r="C64" s="193"/>
      <c r="D64" s="193"/>
      <c r="E64" s="193"/>
      <c r="F64" s="193"/>
      <c r="G64" s="193"/>
    </row>
  </sheetData>
  <sheetProtection algorithmName="SHA-512" hashValue="0xe8WWxQc3GLcuTEF+7CSPMyvYMTfF1BA6xhxwEtloKit75cpwHXefYBfNk5gNTjAFbAL6DZJ0GGG3tw2h81KQ==" saltValue="KpEpPgTsZQK4+aDfG+fhkQ==" spinCount="100000" sheet="1" selectLockedCells="1"/>
  <protectedRanges>
    <protectedRange sqref="C7:C29" name="Range1_3"/>
    <protectedRange sqref="Q7:Q28" name="Range1_4"/>
  </protectedRanges>
  <dataValidations count="1">
    <dataValidation allowBlank="1" showInputMessage="1" showErrorMessage="1" prompt="No data input required on this worksheet" sqref="A1" xr:uid="{00000000-0002-0000-0400-000000000000}"/>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0"/>
  <sheetViews>
    <sheetView zoomScale="80" zoomScaleNormal="80" zoomScaleSheetLayoutView="88" workbookViewId="0"/>
  </sheetViews>
  <sheetFormatPr defaultColWidth="0" defaultRowHeight="12.5" zeroHeight="1" x14ac:dyDescent="0.25"/>
  <cols>
    <col min="1" max="1" width="3.796875" style="2" customWidth="1"/>
    <col min="2" max="2" width="42.69921875" style="2" customWidth="1"/>
    <col min="3" max="3" width="19.3984375" style="2" customWidth="1"/>
    <col min="4" max="4" width="19.296875" style="2" customWidth="1"/>
    <col min="5" max="5" width="18.69921875" style="2" customWidth="1"/>
    <col min="6" max="6" width="21.59765625" style="2" customWidth="1"/>
    <col min="7" max="7" width="18.8984375" style="2" customWidth="1"/>
    <col min="8" max="8" width="21" style="10" customWidth="1"/>
    <col min="9" max="9" width="18.59765625" style="2" customWidth="1"/>
    <col min="10" max="10" width="23.19921875" style="2" customWidth="1"/>
    <col min="11" max="19" width="0" style="2" hidden="1" customWidth="1"/>
    <col min="20" max="16384" width="9.296875" style="2" hidden="1"/>
  </cols>
  <sheetData>
    <row r="1" spans="1:19" ht="15.5" x14ac:dyDescent="0.35">
      <c r="A1" s="332" t="s">
        <v>56</v>
      </c>
      <c r="S1" s="10"/>
    </row>
    <row r="2" spans="1:19" ht="15.5" x14ac:dyDescent="0.35">
      <c r="A2" s="346" t="s">
        <v>53</v>
      </c>
      <c r="B2" s="14"/>
      <c r="C2" s="14"/>
      <c r="D2" s="14"/>
      <c r="E2" s="14"/>
      <c r="F2" s="14"/>
      <c r="G2" s="14"/>
      <c r="I2" s="18"/>
      <c r="S2" s="10"/>
    </row>
    <row r="3" spans="1:19" ht="15.5" x14ac:dyDescent="0.35">
      <c r="A3" s="346" t="s">
        <v>35</v>
      </c>
      <c r="B3" s="14"/>
      <c r="C3" s="14"/>
      <c r="D3" s="14"/>
      <c r="E3" s="14"/>
      <c r="F3" s="14"/>
      <c r="G3" s="14"/>
      <c r="I3" s="18"/>
      <c r="J3" s="17"/>
      <c r="S3" s="10"/>
    </row>
    <row r="4" spans="1:19" ht="23" customHeight="1" x14ac:dyDescent="0.35">
      <c r="A4" s="337" t="s">
        <v>116</v>
      </c>
      <c r="B4" s="213"/>
      <c r="C4" s="71"/>
      <c r="D4" s="71"/>
      <c r="E4" s="71"/>
      <c r="F4" s="71"/>
      <c r="G4" s="71"/>
      <c r="H4" s="71"/>
      <c r="I4" s="71"/>
      <c r="J4" s="71"/>
      <c r="S4" s="10"/>
    </row>
    <row r="5" spans="1:19" ht="78" customHeight="1" x14ac:dyDescent="0.35">
      <c r="A5" s="83"/>
      <c r="B5" s="149" t="s">
        <v>34</v>
      </c>
      <c r="C5" s="215" t="s">
        <v>267</v>
      </c>
      <c r="D5" s="215" t="s">
        <v>268</v>
      </c>
      <c r="E5" s="215" t="s">
        <v>269</v>
      </c>
      <c r="F5" s="215" t="s">
        <v>270</v>
      </c>
      <c r="G5" s="215" t="s">
        <v>271</v>
      </c>
      <c r="H5" s="215" t="s">
        <v>193</v>
      </c>
      <c r="I5" s="215" t="s">
        <v>208</v>
      </c>
      <c r="J5" s="215" t="s">
        <v>184</v>
      </c>
    </row>
    <row r="6" spans="1:19" ht="16" customHeight="1" x14ac:dyDescent="0.35">
      <c r="A6" s="83"/>
      <c r="B6" s="216" t="s">
        <v>1</v>
      </c>
      <c r="C6" s="98" t="s">
        <v>2</v>
      </c>
      <c r="D6" s="98" t="s">
        <v>3</v>
      </c>
      <c r="E6" s="98" t="s">
        <v>4</v>
      </c>
      <c r="F6" s="98" t="s">
        <v>47</v>
      </c>
      <c r="G6" s="98" t="s">
        <v>5</v>
      </c>
      <c r="H6" s="217" t="s">
        <v>176</v>
      </c>
      <c r="I6" s="98" t="s">
        <v>192</v>
      </c>
      <c r="J6" s="98" t="s">
        <v>197</v>
      </c>
    </row>
    <row r="7" spans="1:19" ht="18" customHeight="1" x14ac:dyDescent="0.35">
      <c r="A7" s="119" t="s">
        <v>6</v>
      </c>
      <c r="B7" s="83" t="s">
        <v>7</v>
      </c>
      <c r="C7" s="250"/>
      <c r="D7" s="250"/>
      <c r="E7" s="250"/>
      <c r="F7" s="250"/>
      <c r="G7" s="250"/>
      <c r="H7" s="366">
        <f t="shared" ref="H7:H29" si="0">SUM(C7,D7,E7,F7,G7)</f>
        <v>0</v>
      </c>
      <c r="I7" s="250"/>
      <c r="J7" s="218"/>
    </row>
    <row r="8" spans="1:19" ht="18" customHeight="1" x14ac:dyDescent="0.35">
      <c r="A8" s="119" t="s">
        <v>8</v>
      </c>
      <c r="B8" s="83" t="s">
        <v>9</v>
      </c>
      <c r="C8" s="424"/>
      <c r="D8" s="424"/>
      <c r="E8" s="424"/>
      <c r="F8" s="424"/>
      <c r="G8" s="424"/>
      <c r="H8" s="367">
        <f t="shared" si="0"/>
        <v>0</v>
      </c>
      <c r="I8" s="424"/>
      <c r="J8" s="218"/>
    </row>
    <row r="9" spans="1:19" ht="18" customHeight="1" x14ac:dyDescent="0.35">
      <c r="A9" s="119" t="s">
        <v>10</v>
      </c>
      <c r="B9" s="79" t="s">
        <v>260</v>
      </c>
      <c r="C9" s="424"/>
      <c r="D9" s="424"/>
      <c r="E9" s="424"/>
      <c r="F9" s="424"/>
      <c r="G9" s="424"/>
      <c r="H9" s="367">
        <f t="shared" si="0"/>
        <v>0</v>
      </c>
      <c r="I9" s="424"/>
      <c r="J9" s="218"/>
    </row>
    <row r="10" spans="1:19" ht="18" customHeight="1" x14ac:dyDescent="0.35">
      <c r="A10" s="119" t="s">
        <v>11</v>
      </c>
      <c r="B10" s="79" t="s">
        <v>363</v>
      </c>
      <c r="C10" s="424"/>
      <c r="D10" s="424"/>
      <c r="E10" s="424"/>
      <c r="F10" s="424"/>
      <c r="G10" s="424"/>
      <c r="H10" s="367">
        <f t="shared" si="0"/>
        <v>0</v>
      </c>
      <c r="I10" s="424"/>
      <c r="J10" s="218"/>
    </row>
    <row r="11" spans="1:19" ht="18" customHeight="1" x14ac:dyDescent="0.35">
      <c r="A11" s="119" t="s">
        <v>12</v>
      </c>
      <c r="B11" s="79" t="s">
        <v>261</v>
      </c>
      <c r="C11" s="424"/>
      <c r="D11" s="424"/>
      <c r="E11" s="424"/>
      <c r="F11" s="424"/>
      <c r="G11" s="424"/>
      <c r="H11" s="367">
        <f t="shared" si="0"/>
        <v>0</v>
      </c>
      <c r="I11" s="424"/>
      <c r="J11" s="218"/>
    </row>
    <row r="12" spans="1:19" ht="18" customHeight="1" x14ac:dyDescent="0.35">
      <c r="A12" s="119" t="s">
        <v>14</v>
      </c>
      <c r="B12" s="83" t="s">
        <v>163</v>
      </c>
      <c r="C12" s="424"/>
      <c r="D12" s="424"/>
      <c r="E12" s="424"/>
      <c r="F12" s="424"/>
      <c r="G12" s="424"/>
      <c r="H12" s="367">
        <f t="shared" si="0"/>
        <v>0</v>
      </c>
      <c r="I12" s="424"/>
      <c r="J12" s="218"/>
    </row>
    <row r="13" spans="1:19" ht="18" customHeight="1" x14ac:dyDescent="0.35">
      <c r="A13" s="119" t="s">
        <v>16</v>
      </c>
      <c r="B13" s="83" t="s">
        <v>13</v>
      </c>
      <c r="C13" s="424"/>
      <c r="D13" s="424"/>
      <c r="E13" s="424"/>
      <c r="F13" s="424"/>
      <c r="G13" s="424"/>
      <c r="H13" s="367">
        <f t="shared" si="0"/>
        <v>0</v>
      </c>
      <c r="I13" s="424"/>
      <c r="J13" s="218"/>
    </row>
    <row r="14" spans="1:19" ht="18" customHeight="1" x14ac:dyDescent="0.35">
      <c r="A14" s="119" t="s">
        <v>18</v>
      </c>
      <c r="B14" s="83" t="s">
        <v>15</v>
      </c>
      <c r="C14" s="424"/>
      <c r="D14" s="424"/>
      <c r="E14" s="424"/>
      <c r="F14" s="424"/>
      <c r="G14" s="424"/>
      <c r="H14" s="367">
        <f t="shared" si="0"/>
        <v>0</v>
      </c>
      <c r="I14" s="424"/>
      <c r="J14" s="218"/>
    </row>
    <row r="15" spans="1:19" ht="18" customHeight="1" x14ac:dyDescent="0.35">
      <c r="A15" s="119" t="s">
        <v>20</v>
      </c>
      <c r="B15" s="83" t="s">
        <v>17</v>
      </c>
      <c r="C15" s="424"/>
      <c r="D15" s="424"/>
      <c r="E15" s="424"/>
      <c r="F15" s="424"/>
      <c r="G15" s="424"/>
      <c r="H15" s="367">
        <f t="shared" si="0"/>
        <v>0</v>
      </c>
      <c r="I15" s="424"/>
      <c r="J15" s="218"/>
    </row>
    <row r="16" spans="1:19" ht="18" customHeight="1" x14ac:dyDescent="0.35">
      <c r="A16" s="119" t="s">
        <v>22</v>
      </c>
      <c r="B16" s="79" t="s">
        <v>105</v>
      </c>
      <c r="C16" s="424"/>
      <c r="D16" s="424"/>
      <c r="E16" s="424"/>
      <c r="F16" s="424"/>
      <c r="G16" s="424"/>
      <c r="H16" s="367">
        <f t="shared" si="0"/>
        <v>0</v>
      </c>
      <c r="I16" s="424"/>
      <c r="J16" s="218"/>
    </row>
    <row r="17" spans="1:10" ht="18" customHeight="1" x14ac:dyDescent="0.35">
      <c r="A17" s="119" t="s">
        <v>24</v>
      </c>
      <c r="B17" s="83" t="s">
        <v>19</v>
      </c>
      <c r="C17" s="424"/>
      <c r="D17" s="424"/>
      <c r="E17" s="424"/>
      <c r="F17" s="424"/>
      <c r="G17" s="424"/>
      <c r="H17" s="367">
        <f t="shared" si="0"/>
        <v>0</v>
      </c>
      <c r="I17" s="424"/>
      <c r="J17" s="218"/>
    </row>
    <row r="18" spans="1:10" ht="18" customHeight="1" x14ac:dyDescent="0.35">
      <c r="A18" s="119" t="s">
        <v>43</v>
      </c>
      <c r="B18" s="83" t="s">
        <v>21</v>
      </c>
      <c r="C18" s="424"/>
      <c r="D18" s="424"/>
      <c r="E18" s="424"/>
      <c r="F18" s="424"/>
      <c r="G18" s="424"/>
      <c r="H18" s="367">
        <f t="shared" si="0"/>
        <v>0</v>
      </c>
      <c r="I18" s="424"/>
      <c r="J18" s="218"/>
    </row>
    <row r="19" spans="1:10" ht="18" customHeight="1" x14ac:dyDescent="0.35">
      <c r="A19" s="119" t="s">
        <v>45</v>
      </c>
      <c r="B19" s="79" t="s">
        <v>102</v>
      </c>
      <c r="C19" s="424"/>
      <c r="D19" s="424"/>
      <c r="E19" s="424"/>
      <c r="F19" s="424"/>
      <c r="G19" s="424"/>
      <c r="H19" s="367">
        <f t="shared" si="0"/>
        <v>0</v>
      </c>
      <c r="I19" s="424"/>
      <c r="J19" s="218"/>
    </row>
    <row r="20" spans="1:10" ht="18" customHeight="1" x14ac:dyDescent="0.35">
      <c r="A20" s="119" t="s">
        <v>99</v>
      </c>
      <c r="B20" s="83" t="s">
        <v>23</v>
      </c>
      <c r="C20" s="424"/>
      <c r="D20" s="424"/>
      <c r="E20" s="424"/>
      <c r="F20" s="424"/>
      <c r="G20" s="424"/>
      <c r="H20" s="367">
        <f t="shared" si="0"/>
        <v>0</v>
      </c>
      <c r="I20" s="424"/>
      <c r="J20" s="218"/>
    </row>
    <row r="21" spans="1:10" ht="18" customHeight="1" x14ac:dyDescent="0.35">
      <c r="A21" s="119" t="s">
        <v>101</v>
      </c>
      <c r="B21" s="79" t="s">
        <v>114</v>
      </c>
      <c r="C21" s="424"/>
      <c r="D21" s="424"/>
      <c r="E21" s="424"/>
      <c r="F21" s="424"/>
      <c r="G21" s="424"/>
      <c r="H21" s="367">
        <f t="shared" si="0"/>
        <v>0</v>
      </c>
      <c r="I21" s="424"/>
      <c r="J21" s="218"/>
    </row>
    <row r="22" spans="1:10" ht="18" customHeight="1" x14ac:dyDescent="0.35">
      <c r="A22" s="119" t="s">
        <v>107</v>
      </c>
      <c r="B22" s="83" t="s">
        <v>25</v>
      </c>
      <c r="C22" s="424"/>
      <c r="D22" s="424"/>
      <c r="E22" s="424"/>
      <c r="F22" s="424"/>
      <c r="G22" s="424"/>
      <c r="H22" s="367">
        <f t="shared" si="0"/>
        <v>0</v>
      </c>
      <c r="I22" s="424"/>
      <c r="J22" s="218"/>
    </row>
    <row r="23" spans="1:10" ht="18" customHeight="1" x14ac:dyDescent="0.35">
      <c r="A23" s="119" t="s">
        <v>108</v>
      </c>
      <c r="B23" s="79" t="s">
        <v>103</v>
      </c>
      <c r="C23" s="424"/>
      <c r="D23" s="424"/>
      <c r="E23" s="424"/>
      <c r="F23" s="424"/>
      <c r="G23" s="424"/>
      <c r="H23" s="367">
        <f t="shared" si="0"/>
        <v>0</v>
      </c>
      <c r="I23" s="424"/>
      <c r="J23" s="218"/>
    </row>
    <row r="24" spans="1:10" ht="18" customHeight="1" x14ac:dyDescent="0.35">
      <c r="A24" s="119" t="s">
        <v>109</v>
      </c>
      <c r="B24" s="79" t="s">
        <v>106</v>
      </c>
      <c r="C24" s="424"/>
      <c r="D24" s="424"/>
      <c r="E24" s="424"/>
      <c r="F24" s="424"/>
      <c r="G24" s="424"/>
      <c r="H24" s="367">
        <f t="shared" si="0"/>
        <v>0</v>
      </c>
      <c r="I24" s="424"/>
      <c r="J24" s="218"/>
    </row>
    <row r="25" spans="1:10" ht="18" customHeight="1" x14ac:dyDescent="0.35">
      <c r="A25" s="119" t="s">
        <v>117</v>
      </c>
      <c r="B25" s="214" t="s">
        <v>44</v>
      </c>
      <c r="C25" s="424"/>
      <c r="D25" s="424"/>
      <c r="E25" s="424"/>
      <c r="F25" s="424"/>
      <c r="G25" s="424"/>
      <c r="H25" s="367">
        <f t="shared" si="0"/>
        <v>0</v>
      </c>
      <c r="I25" s="424"/>
      <c r="J25" s="218"/>
    </row>
    <row r="26" spans="1:10" ht="18" customHeight="1" x14ac:dyDescent="0.35">
      <c r="A26" s="119" t="s">
        <v>110</v>
      </c>
      <c r="B26" s="85" t="s">
        <v>46</v>
      </c>
      <c r="C26" s="424"/>
      <c r="D26" s="424"/>
      <c r="E26" s="424"/>
      <c r="F26" s="424"/>
      <c r="G26" s="424"/>
      <c r="H26" s="367">
        <f t="shared" si="0"/>
        <v>0</v>
      </c>
      <c r="I26" s="424"/>
      <c r="J26" s="218"/>
    </row>
    <row r="27" spans="1:10" ht="18" customHeight="1" x14ac:dyDescent="0.35">
      <c r="A27" s="119" t="s">
        <v>111</v>
      </c>
      <c r="B27" s="79" t="s">
        <v>100</v>
      </c>
      <c r="C27" s="424"/>
      <c r="D27" s="424"/>
      <c r="E27" s="424"/>
      <c r="F27" s="424"/>
      <c r="G27" s="424"/>
      <c r="H27" s="367">
        <f t="shared" si="0"/>
        <v>0</v>
      </c>
      <c r="I27" s="424"/>
      <c r="J27" s="218"/>
    </row>
    <row r="28" spans="1:10" ht="18" customHeight="1" x14ac:dyDescent="0.35">
      <c r="A28" s="119" t="s">
        <v>112</v>
      </c>
      <c r="B28" s="79" t="s">
        <v>104</v>
      </c>
      <c r="C28" s="424"/>
      <c r="D28" s="424"/>
      <c r="E28" s="424"/>
      <c r="F28" s="424"/>
      <c r="G28" s="424"/>
      <c r="H28" s="367">
        <f t="shared" si="0"/>
        <v>0</v>
      </c>
      <c r="I28" s="424"/>
      <c r="J28" s="218"/>
    </row>
    <row r="29" spans="1:10" ht="18" customHeight="1" x14ac:dyDescent="0.35">
      <c r="A29" s="119" t="s">
        <v>113</v>
      </c>
      <c r="B29" s="79" t="s">
        <v>128</v>
      </c>
      <c r="C29" s="424"/>
      <c r="D29" s="424"/>
      <c r="E29" s="424"/>
      <c r="F29" s="424"/>
      <c r="G29" s="424"/>
      <c r="H29" s="367">
        <f t="shared" si="0"/>
        <v>0</v>
      </c>
      <c r="I29" s="424"/>
      <c r="J29" s="218"/>
    </row>
    <row r="30" spans="1:10" ht="26.25" customHeight="1" x14ac:dyDescent="0.35">
      <c r="A30" s="83"/>
      <c r="B30" s="219" t="s">
        <v>87</v>
      </c>
      <c r="C30" s="420">
        <f t="shared" ref="C30:I30" si="1">SUM(C7:C29)</f>
        <v>0</v>
      </c>
      <c r="D30" s="420">
        <f t="shared" si="1"/>
        <v>0</v>
      </c>
      <c r="E30" s="420">
        <f t="shared" si="1"/>
        <v>0</v>
      </c>
      <c r="F30" s="420">
        <f t="shared" si="1"/>
        <v>0</v>
      </c>
      <c r="G30" s="420">
        <f t="shared" si="1"/>
        <v>0</v>
      </c>
      <c r="H30" s="420">
        <f t="shared" si="1"/>
        <v>0</v>
      </c>
      <c r="I30" s="420">
        <f t="shared" si="1"/>
        <v>0</v>
      </c>
      <c r="J30" s="220"/>
    </row>
    <row r="31" spans="1:10" ht="23.5" customHeight="1" x14ac:dyDescent="0.35">
      <c r="A31" s="221"/>
      <c r="B31" s="221"/>
      <c r="C31" s="421"/>
      <c r="D31" s="421"/>
      <c r="E31" s="421"/>
      <c r="F31" s="421"/>
      <c r="G31" s="422" t="s">
        <v>172</v>
      </c>
      <c r="H31" s="420">
        <f>'C.1 Equip Depreciation'!L37</f>
        <v>0</v>
      </c>
      <c r="I31" s="423"/>
      <c r="J31" s="83"/>
    </row>
    <row r="32" spans="1:10" ht="23.5" customHeight="1" x14ac:dyDescent="0.35">
      <c r="A32" s="221"/>
      <c r="B32" s="221"/>
      <c r="C32" s="421"/>
      <c r="D32" s="421"/>
      <c r="E32" s="421"/>
      <c r="F32" s="421"/>
      <c r="G32" s="422" t="s">
        <v>173</v>
      </c>
      <c r="H32" s="420">
        <f>H30+H31</f>
        <v>0</v>
      </c>
      <c r="I32" s="423"/>
      <c r="J32" s="83"/>
    </row>
    <row r="33" spans="1:10" ht="15.5" x14ac:dyDescent="0.35">
      <c r="A33" s="83" t="s">
        <v>52</v>
      </c>
      <c r="B33" s="83"/>
      <c r="C33" s="190"/>
      <c r="D33" s="222">
        <f>Certification!$C$7</f>
        <v>0</v>
      </c>
      <c r="E33" s="190"/>
      <c r="F33" s="223"/>
      <c r="G33" s="223"/>
      <c r="H33" s="223"/>
      <c r="I33" s="83"/>
      <c r="J33" s="83"/>
    </row>
    <row r="34" spans="1:10" ht="15.5" x14ac:dyDescent="0.35">
      <c r="A34" s="83" t="s">
        <v>55</v>
      </c>
      <c r="B34" s="83"/>
      <c r="C34" s="322"/>
      <c r="D34" s="224">
        <f>Certification!$G$7</f>
        <v>0</v>
      </c>
      <c r="E34" s="322"/>
      <c r="F34" s="83"/>
      <c r="G34" s="83"/>
      <c r="H34" s="158"/>
      <c r="I34" s="83"/>
      <c r="J34" s="83"/>
    </row>
    <row r="35" spans="1:10" ht="15.5" x14ac:dyDescent="0.35">
      <c r="A35" s="83" t="s">
        <v>0</v>
      </c>
      <c r="B35" s="83"/>
      <c r="C35" s="321"/>
      <c r="D35" s="141" t="str">
        <f>Certification!$A$5</f>
        <v>SFY 2019-20</v>
      </c>
      <c r="E35" s="321"/>
      <c r="F35" s="83"/>
      <c r="G35" s="83"/>
      <c r="H35" s="158"/>
      <c r="I35" s="83"/>
      <c r="J35" s="83"/>
    </row>
    <row r="37" spans="1:10" hidden="1" x14ac:dyDescent="0.25">
      <c r="A37" s="18"/>
      <c r="B37" s="18"/>
      <c r="C37" s="18"/>
      <c r="D37" s="18"/>
      <c r="E37" s="18"/>
      <c r="F37" s="18"/>
      <c r="G37" s="18"/>
      <c r="H37" s="18"/>
    </row>
    <row r="40" spans="1:10" hidden="1" x14ac:dyDescent="0.25">
      <c r="H40" s="2"/>
    </row>
  </sheetData>
  <sheetProtection algorithmName="SHA-512" hashValue="brwHRLfuYPTcMBfrShsrnHFRLko30jrbzay6Rj6bJBKkUR+0+2me8KM128hGVJxtPbna2quQApcYeWwQsUj5QA==" saltValue="Dj9amhQshPJXmR0yHsNh+Q==" spinCount="100000" sheet="1" selectLockedCells="1"/>
  <protectedRanges>
    <protectedRange sqref="I7:J29 C7:G29" name="Range1"/>
  </protectedRanges>
  <customSheetViews>
    <customSheetView guid="{B5C9438F-069E-4498-AEA6-C01E918C6F69}"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xr:uid="{00000000-0002-0000-0500-000000000000}"/>
    <dataValidation allowBlank="1" showInputMessage="1" showErrorMessage="1" prompt="Enter Non-capitalized Equipment Expenditures" sqref="D7 D8 D9 D10 D11 D12 D13 D14 D15 D16 D17 D18 D19 D20 D21 D22 D23 D24 D25 D26 D27 D28 D29" xr:uid="{00000000-0002-0000-0500-000001000000}"/>
    <dataValidation allowBlank="1" showInputMessage="1" showErrorMessage="1" prompt="Enter Travel and Conference Expenditures" sqref="E7 E8 E9 E10 E11 E12 E13 E14 E15 E16 E17 E18 E19 E20 E21 E22 E23 E24 E25 E26 E27 E28 E29" xr:uid="{00000000-0002-0000-0500-000002000000}"/>
    <dataValidation allowBlank="1" showInputMessage="1" showErrorMessage="1" prompt="Enter Dues and Membership Expenditures " sqref="F7 F8 F9 F10 F11 F12 F13 F14 F15 F16 F17 F18 F19 F20 F21 F22 F23 F24 F25 F26 F27 F28 F29" xr:uid="{00000000-0002-0000-0500-000003000000}"/>
    <dataValidation allowBlank="1" showInputMessage="1" showErrorMessage="1" prompt="Enter Communications Expenditures" sqref="G7 G8 G9 G10 G11 G12 G13 G14 G15 G16 G17 G18 G19 G20 G21 G22 G23 G24 G25 G26 G27 G28 G29" xr:uid="{00000000-0002-0000-0500-000004000000}"/>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xr:uid="{00000000-0002-0000-0500-000005000000}"/>
    <dataValidation allowBlank="1" showInputMessage="1" showErrorMessage="1" prompt="Enter the revenue account number(s) where the revenues reported in Column G are booked in your SACS system. " sqref="J7 J8 J9 J10 J11 J12 J13 J14 J15 J16 J17 J18 J19 J20 J21 J22 J23 J24 J25 J26 J27 J28 J29" xr:uid="{00000000-0002-0000-0500-000006000000}"/>
    <dataValidation allowBlank="1" showInputMessage="1" showErrorMessage="1" prompt="Press TAB to move input areas" sqref="A1" xr:uid="{00000000-0002-0000-0500-000007000000}"/>
  </dataValidations>
  <printOptions horizontalCentered="1"/>
  <pageMargins left="0.1" right="0.1" top="0.26" bottom="0.1" header="0.26" footer="0.16"/>
  <pageSetup scale="73"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
  <sheetViews>
    <sheetView zoomScale="81" zoomScaleNormal="81" zoomScaleSheetLayoutView="100" workbookViewId="0"/>
  </sheetViews>
  <sheetFormatPr defaultColWidth="0" defaultRowHeight="14" zeroHeight="1" x14ac:dyDescent="0.3"/>
  <cols>
    <col min="1" max="1" width="13.296875" style="28" customWidth="1"/>
    <col min="2" max="2" width="23.796875" style="42" customWidth="1"/>
    <col min="3" max="3" width="10.5" style="43" customWidth="1"/>
    <col min="4" max="4" width="8.296875" style="44" customWidth="1"/>
    <col min="5" max="5" width="17.796875" style="37" customWidth="1"/>
    <col min="6" max="6" width="15" style="37" customWidth="1"/>
    <col min="7" max="7" width="16.296875" style="37" customWidth="1"/>
    <col min="8" max="8" width="15.796875" style="37" customWidth="1"/>
    <col min="9" max="9" width="13.296875" style="37" customWidth="1"/>
    <col min="10" max="10" width="10.5" style="37" customWidth="1"/>
    <col min="11" max="11" width="17.5" style="37" customWidth="1"/>
    <col min="12" max="12" width="19.5" style="42" customWidth="1"/>
    <col min="13" max="17" width="9.19921875" style="28" hidden="1" customWidth="1"/>
    <col min="18" max="18" width="0" style="28" hidden="1" customWidth="1"/>
    <col min="19" max="16384" width="9.19921875" style="28" hidden="1"/>
  </cols>
  <sheetData>
    <row r="1" spans="1:18" s="2" customFormat="1" ht="15.5" x14ac:dyDescent="0.35">
      <c r="A1" s="332" t="s">
        <v>56</v>
      </c>
    </row>
    <row r="2" spans="1:18" s="2" customFormat="1" ht="15.5" x14ac:dyDescent="0.35">
      <c r="A2" s="346" t="s">
        <v>53</v>
      </c>
    </row>
    <row r="3" spans="1:18" s="2" customFormat="1" ht="15.5" x14ac:dyDescent="0.35">
      <c r="A3" s="346" t="s">
        <v>35</v>
      </c>
    </row>
    <row r="4" spans="1:18" s="2" customFormat="1" ht="23.5" customHeight="1" thickBot="1" x14ac:dyDescent="0.4">
      <c r="A4" s="337" t="s">
        <v>171</v>
      </c>
      <c r="B4" s="70"/>
      <c r="C4" s="70"/>
      <c r="D4" s="70"/>
      <c r="E4" s="70"/>
      <c r="F4" s="70"/>
      <c r="G4" s="70"/>
      <c r="H4" s="70"/>
      <c r="I4" s="70"/>
      <c r="J4" s="70"/>
      <c r="K4" s="70"/>
      <c r="L4" s="70"/>
    </row>
    <row r="5" spans="1:18" s="36" customFormat="1" ht="93.5" thickBot="1" x14ac:dyDescent="0.4">
      <c r="A5" s="225" t="s">
        <v>153</v>
      </c>
      <c r="B5" s="225" t="s">
        <v>154</v>
      </c>
      <c r="C5" s="226" t="s">
        <v>202</v>
      </c>
      <c r="D5" s="226" t="s">
        <v>155</v>
      </c>
      <c r="E5" s="227" t="s">
        <v>198</v>
      </c>
      <c r="F5" s="227" t="s">
        <v>209</v>
      </c>
      <c r="G5" s="227" t="s">
        <v>185</v>
      </c>
      <c r="H5" s="227" t="s">
        <v>170</v>
      </c>
      <c r="I5" s="227" t="s">
        <v>169</v>
      </c>
      <c r="J5" s="226" t="s">
        <v>203</v>
      </c>
      <c r="K5" s="227" t="s">
        <v>156</v>
      </c>
      <c r="L5" s="228" t="s">
        <v>157</v>
      </c>
    </row>
    <row r="6" spans="1:18" s="36" customFormat="1" ht="16" thickBot="1" x14ac:dyDescent="0.4">
      <c r="A6" s="229" t="s">
        <v>204</v>
      </c>
      <c r="B6" s="230"/>
      <c r="C6" s="231"/>
      <c r="D6" s="231"/>
      <c r="E6" s="232"/>
      <c r="F6" s="232"/>
      <c r="G6" s="232"/>
      <c r="H6" s="232"/>
      <c r="I6" s="232"/>
      <c r="J6" s="232"/>
      <c r="K6" s="232"/>
      <c r="L6" s="233"/>
    </row>
    <row r="7" spans="1:18" s="45" customFormat="1" ht="15.5" x14ac:dyDescent="0.35">
      <c r="A7" s="234"/>
      <c r="B7" s="235"/>
      <c r="C7" s="236"/>
      <c r="D7" s="237"/>
      <c r="E7" s="356"/>
      <c r="F7" s="357"/>
      <c r="G7" s="238"/>
      <c r="H7" s="358" t="str">
        <f>IF(D7&gt;0,((E7-F7)/D7)," ")</f>
        <v xml:space="preserve"> </v>
      </c>
      <c r="I7" s="239"/>
      <c r="J7" s="240"/>
      <c r="K7" s="360"/>
      <c r="L7" s="360"/>
    </row>
    <row r="8" spans="1:18" s="45" customFormat="1" ht="15.5" x14ac:dyDescent="0.35">
      <c r="A8" s="234"/>
      <c r="B8" s="235"/>
      <c r="C8" s="236"/>
      <c r="D8" s="237"/>
      <c r="E8" s="356"/>
      <c r="F8" s="357"/>
      <c r="G8" s="238"/>
      <c r="H8" s="359" t="str">
        <f>IF(D8&gt;0,((E8-F8)/D8)," ")</f>
        <v xml:space="preserve"> </v>
      </c>
      <c r="I8" s="239"/>
      <c r="J8" s="240"/>
      <c r="K8" s="360"/>
      <c r="L8" s="360"/>
      <c r="R8" s="45" t="s">
        <v>61</v>
      </c>
    </row>
    <row r="9" spans="1:18" s="45" customFormat="1" ht="15.5" x14ac:dyDescent="0.35">
      <c r="A9" s="234"/>
      <c r="B9" s="235"/>
      <c r="C9" s="236"/>
      <c r="D9" s="237"/>
      <c r="E9" s="356"/>
      <c r="F9" s="357"/>
      <c r="G9" s="238"/>
      <c r="H9" s="359" t="str">
        <f t="shared" ref="H9:H36" si="0">IF(D9&gt;0,((E9-F9)/D9)," ")</f>
        <v xml:space="preserve"> </v>
      </c>
      <c r="I9" s="239"/>
      <c r="J9" s="240"/>
      <c r="K9" s="360"/>
      <c r="L9" s="360"/>
      <c r="R9" s="45" t="s">
        <v>60</v>
      </c>
    </row>
    <row r="10" spans="1:18" s="45" customFormat="1" ht="15.5" x14ac:dyDescent="0.35">
      <c r="A10" s="234"/>
      <c r="B10" s="235"/>
      <c r="C10" s="236"/>
      <c r="D10" s="237"/>
      <c r="E10" s="356"/>
      <c r="F10" s="357"/>
      <c r="G10" s="238"/>
      <c r="H10" s="359" t="str">
        <f t="shared" si="0"/>
        <v xml:space="preserve"> </v>
      </c>
      <c r="I10" s="239"/>
      <c r="J10" s="240"/>
      <c r="K10" s="360"/>
      <c r="L10" s="360"/>
    </row>
    <row r="11" spans="1:18" s="45" customFormat="1" ht="15.5" x14ac:dyDescent="0.35">
      <c r="A11" s="234"/>
      <c r="B11" s="235"/>
      <c r="C11" s="236"/>
      <c r="D11" s="237"/>
      <c r="E11" s="356"/>
      <c r="F11" s="357"/>
      <c r="G11" s="238"/>
      <c r="H11" s="359" t="str">
        <f t="shared" si="0"/>
        <v xml:space="preserve"> </v>
      </c>
      <c r="I11" s="239"/>
      <c r="J11" s="240"/>
      <c r="K11" s="360"/>
      <c r="L11" s="360"/>
    </row>
    <row r="12" spans="1:18" s="45" customFormat="1" ht="15.5" x14ac:dyDescent="0.35">
      <c r="A12" s="234"/>
      <c r="B12" s="235"/>
      <c r="C12" s="236"/>
      <c r="D12" s="237"/>
      <c r="E12" s="356"/>
      <c r="F12" s="357"/>
      <c r="G12" s="238"/>
      <c r="H12" s="359" t="str">
        <f t="shared" si="0"/>
        <v xml:space="preserve"> </v>
      </c>
      <c r="I12" s="239"/>
      <c r="J12" s="240"/>
      <c r="K12" s="360"/>
      <c r="L12" s="360"/>
    </row>
    <row r="13" spans="1:18" s="45" customFormat="1" ht="15.5" x14ac:dyDescent="0.35">
      <c r="A13" s="234"/>
      <c r="B13" s="235"/>
      <c r="C13" s="236"/>
      <c r="D13" s="237"/>
      <c r="E13" s="356"/>
      <c r="F13" s="357"/>
      <c r="G13" s="238"/>
      <c r="H13" s="359" t="str">
        <f t="shared" si="0"/>
        <v xml:space="preserve"> </v>
      </c>
      <c r="I13" s="239"/>
      <c r="J13" s="240"/>
      <c r="K13" s="360"/>
      <c r="L13" s="360"/>
    </row>
    <row r="14" spans="1:18" s="45" customFormat="1" ht="15.5" x14ac:dyDescent="0.35">
      <c r="A14" s="234"/>
      <c r="B14" s="235"/>
      <c r="C14" s="236"/>
      <c r="D14" s="237"/>
      <c r="E14" s="356"/>
      <c r="F14" s="357"/>
      <c r="G14" s="238"/>
      <c r="H14" s="359" t="str">
        <f t="shared" si="0"/>
        <v xml:space="preserve"> </v>
      </c>
      <c r="I14" s="239"/>
      <c r="J14" s="240"/>
      <c r="K14" s="360"/>
      <c r="L14" s="360"/>
    </row>
    <row r="15" spans="1:18" s="45" customFormat="1" ht="15.5" x14ac:dyDescent="0.35">
      <c r="A15" s="234"/>
      <c r="B15" s="235"/>
      <c r="C15" s="236"/>
      <c r="D15" s="237"/>
      <c r="E15" s="356"/>
      <c r="F15" s="357"/>
      <c r="G15" s="238"/>
      <c r="H15" s="359" t="str">
        <f t="shared" si="0"/>
        <v xml:space="preserve"> </v>
      </c>
      <c r="I15" s="239"/>
      <c r="J15" s="240"/>
      <c r="K15" s="360"/>
      <c r="L15" s="360"/>
    </row>
    <row r="16" spans="1:18" s="45" customFormat="1" ht="15.5" x14ac:dyDescent="0.35">
      <c r="A16" s="234"/>
      <c r="B16" s="235"/>
      <c r="C16" s="236"/>
      <c r="D16" s="237"/>
      <c r="E16" s="356"/>
      <c r="F16" s="357"/>
      <c r="G16" s="238"/>
      <c r="H16" s="359" t="str">
        <f t="shared" si="0"/>
        <v xml:space="preserve"> </v>
      </c>
      <c r="I16" s="239"/>
      <c r="J16" s="240"/>
      <c r="K16" s="360"/>
      <c r="L16" s="360"/>
    </row>
    <row r="17" spans="1:12" s="45" customFormat="1" ht="15.5" x14ac:dyDescent="0.35">
      <c r="A17" s="234"/>
      <c r="B17" s="235"/>
      <c r="C17" s="236"/>
      <c r="D17" s="237"/>
      <c r="E17" s="356"/>
      <c r="F17" s="357"/>
      <c r="G17" s="238"/>
      <c r="H17" s="359" t="str">
        <f t="shared" si="0"/>
        <v xml:space="preserve"> </v>
      </c>
      <c r="I17" s="239"/>
      <c r="J17" s="240"/>
      <c r="K17" s="360"/>
      <c r="L17" s="360"/>
    </row>
    <row r="18" spans="1:12" s="45" customFormat="1" ht="15.5" x14ac:dyDescent="0.35">
      <c r="A18" s="234"/>
      <c r="B18" s="235"/>
      <c r="C18" s="236"/>
      <c r="D18" s="237"/>
      <c r="E18" s="356"/>
      <c r="F18" s="357"/>
      <c r="G18" s="238"/>
      <c r="H18" s="359" t="str">
        <f t="shared" si="0"/>
        <v xml:space="preserve"> </v>
      </c>
      <c r="I18" s="239"/>
      <c r="J18" s="240"/>
      <c r="K18" s="360"/>
      <c r="L18" s="360"/>
    </row>
    <row r="19" spans="1:12" s="45" customFormat="1" ht="15.5" x14ac:dyDescent="0.35">
      <c r="A19" s="234"/>
      <c r="B19" s="235"/>
      <c r="C19" s="236"/>
      <c r="D19" s="237"/>
      <c r="E19" s="356"/>
      <c r="F19" s="357"/>
      <c r="G19" s="238"/>
      <c r="H19" s="359" t="str">
        <f t="shared" si="0"/>
        <v xml:space="preserve"> </v>
      </c>
      <c r="I19" s="239"/>
      <c r="J19" s="240"/>
      <c r="K19" s="360"/>
      <c r="L19" s="360"/>
    </row>
    <row r="20" spans="1:12" s="45" customFormat="1" ht="15.5" x14ac:dyDescent="0.35">
      <c r="A20" s="234"/>
      <c r="B20" s="235"/>
      <c r="C20" s="236"/>
      <c r="D20" s="237"/>
      <c r="E20" s="356"/>
      <c r="F20" s="357"/>
      <c r="G20" s="238"/>
      <c r="H20" s="359" t="str">
        <f t="shared" si="0"/>
        <v xml:space="preserve"> </v>
      </c>
      <c r="I20" s="239"/>
      <c r="J20" s="240"/>
      <c r="K20" s="360"/>
      <c r="L20" s="360"/>
    </row>
    <row r="21" spans="1:12" s="45" customFormat="1" ht="15.5" x14ac:dyDescent="0.35">
      <c r="A21" s="234"/>
      <c r="B21" s="235"/>
      <c r="C21" s="236"/>
      <c r="D21" s="237"/>
      <c r="E21" s="356"/>
      <c r="F21" s="357"/>
      <c r="G21" s="238"/>
      <c r="H21" s="359" t="str">
        <f t="shared" si="0"/>
        <v xml:space="preserve"> </v>
      </c>
      <c r="I21" s="239"/>
      <c r="J21" s="240"/>
      <c r="K21" s="360"/>
      <c r="L21" s="360"/>
    </row>
    <row r="22" spans="1:12" s="45" customFormat="1" ht="15.5" x14ac:dyDescent="0.35">
      <c r="A22" s="234"/>
      <c r="B22" s="235"/>
      <c r="C22" s="236"/>
      <c r="D22" s="237"/>
      <c r="E22" s="356"/>
      <c r="F22" s="357"/>
      <c r="G22" s="238"/>
      <c r="H22" s="359" t="str">
        <f t="shared" si="0"/>
        <v xml:space="preserve"> </v>
      </c>
      <c r="I22" s="239"/>
      <c r="J22" s="240"/>
      <c r="K22" s="360"/>
      <c r="L22" s="360"/>
    </row>
    <row r="23" spans="1:12" s="45" customFormat="1" ht="15.5" x14ac:dyDescent="0.35">
      <c r="A23" s="234"/>
      <c r="B23" s="235"/>
      <c r="C23" s="236"/>
      <c r="D23" s="237"/>
      <c r="E23" s="356"/>
      <c r="F23" s="357"/>
      <c r="G23" s="238"/>
      <c r="H23" s="359" t="str">
        <f t="shared" si="0"/>
        <v xml:space="preserve"> </v>
      </c>
      <c r="I23" s="239"/>
      <c r="J23" s="240"/>
      <c r="K23" s="360"/>
      <c r="L23" s="360"/>
    </row>
    <row r="24" spans="1:12" s="45" customFormat="1" ht="15.5" x14ac:dyDescent="0.35">
      <c r="A24" s="234"/>
      <c r="B24" s="235"/>
      <c r="C24" s="236"/>
      <c r="D24" s="237"/>
      <c r="E24" s="356"/>
      <c r="F24" s="357"/>
      <c r="G24" s="238"/>
      <c r="H24" s="359" t="str">
        <f t="shared" si="0"/>
        <v xml:space="preserve"> </v>
      </c>
      <c r="I24" s="239"/>
      <c r="J24" s="240"/>
      <c r="K24" s="360"/>
      <c r="L24" s="360"/>
    </row>
    <row r="25" spans="1:12" s="45" customFormat="1" ht="15.5" x14ac:dyDescent="0.35">
      <c r="A25" s="234"/>
      <c r="B25" s="235"/>
      <c r="C25" s="236"/>
      <c r="D25" s="237"/>
      <c r="E25" s="356"/>
      <c r="F25" s="357"/>
      <c r="G25" s="238"/>
      <c r="H25" s="359" t="str">
        <f t="shared" si="0"/>
        <v xml:space="preserve"> </v>
      </c>
      <c r="I25" s="239"/>
      <c r="J25" s="240"/>
      <c r="K25" s="360"/>
      <c r="L25" s="360"/>
    </row>
    <row r="26" spans="1:12" s="45" customFormat="1" ht="15.5" x14ac:dyDescent="0.35">
      <c r="A26" s="234"/>
      <c r="B26" s="235"/>
      <c r="C26" s="236"/>
      <c r="D26" s="237"/>
      <c r="E26" s="356"/>
      <c r="F26" s="357"/>
      <c r="G26" s="238"/>
      <c r="H26" s="359" t="str">
        <f t="shared" si="0"/>
        <v xml:space="preserve"> </v>
      </c>
      <c r="I26" s="239"/>
      <c r="J26" s="240"/>
      <c r="K26" s="360"/>
      <c r="L26" s="360"/>
    </row>
    <row r="27" spans="1:12" s="45" customFormat="1" ht="15.5" x14ac:dyDescent="0.35">
      <c r="A27" s="234"/>
      <c r="B27" s="235"/>
      <c r="C27" s="236"/>
      <c r="D27" s="237"/>
      <c r="E27" s="356"/>
      <c r="F27" s="357"/>
      <c r="G27" s="238"/>
      <c r="H27" s="359" t="str">
        <f t="shared" si="0"/>
        <v xml:space="preserve"> </v>
      </c>
      <c r="I27" s="239"/>
      <c r="J27" s="240"/>
      <c r="K27" s="360"/>
      <c r="L27" s="360"/>
    </row>
    <row r="28" spans="1:12" s="45" customFormat="1" ht="15.5" x14ac:dyDescent="0.35">
      <c r="A28" s="234"/>
      <c r="B28" s="235"/>
      <c r="C28" s="236"/>
      <c r="D28" s="237"/>
      <c r="E28" s="356"/>
      <c r="F28" s="357"/>
      <c r="G28" s="238"/>
      <c r="H28" s="359" t="str">
        <f t="shared" si="0"/>
        <v xml:space="preserve"> </v>
      </c>
      <c r="I28" s="239"/>
      <c r="J28" s="240"/>
      <c r="K28" s="360"/>
      <c r="L28" s="360"/>
    </row>
    <row r="29" spans="1:12" s="45" customFormat="1" ht="15.5" x14ac:dyDescent="0.35">
      <c r="A29" s="234"/>
      <c r="B29" s="235"/>
      <c r="C29" s="236"/>
      <c r="D29" s="237"/>
      <c r="E29" s="356"/>
      <c r="F29" s="357"/>
      <c r="G29" s="238"/>
      <c r="H29" s="359" t="str">
        <f t="shared" si="0"/>
        <v xml:space="preserve"> </v>
      </c>
      <c r="I29" s="239"/>
      <c r="J29" s="240"/>
      <c r="K29" s="360"/>
      <c r="L29" s="360"/>
    </row>
    <row r="30" spans="1:12" s="45" customFormat="1" ht="15.5" x14ac:dyDescent="0.35">
      <c r="A30" s="234"/>
      <c r="B30" s="235"/>
      <c r="C30" s="236"/>
      <c r="D30" s="237"/>
      <c r="E30" s="356"/>
      <c r="F30" s="357"/>
      <c r="G30" s="238"/>
      <c r="H30" s="359" t="str">
        <f t="shared" si="0"/>
        <v xml:space="preserve"> </v>
      </c>
      <c r="I30" s="239"/>
      <c r="J30" s="240"/>
      <c r="K30" s="360"/>
      <c r="L30" s="360"/>
    </row>
    <row r="31" spans="1:12" s="45" customFormat="1" ht="15.5" x14ac:dyDescent="0.35">
      <c r="A31" s="234"/>
      <c r="B31" s="235"/>
      <c r="C31" s="236"/>
      <c r="D31" s="237"/>
      <c r="E31" s="356"/>
      <c r="F31" s="357"/>
      <c r="G31" s="238"/>
      <c r="H31" s="359" t="str">
        <f t="shared" si="0"/>
        <v xml:space="preserve"> </v>
      </c>
      <c r="I31" s="239"/>
      <c r="J31" s="240"/>
      <c r="K31" s="360"/>
      <c r="L31" s="360"/>
    </row>
    <row r="32" spans="1:12" s="45" customFormat="1" ht="15.5" x14ac:dyDescent="0.35">
      <c r="A32" s="234"/>
      <c r="B32" s="235"/>
      <c r="C32" s="236"/>
      <c r="D32" s="237"/>
      <c r="E32" s="356"/>
      <c r="F32" s="357"/>
      <c r="G32" s="238"/>
      <c r="H32" s="359" t="str">
        <f t="shared" si="0"/>
        <v xml:space="preserve"> </v>
      </c>
      <c r="I32" s="239"/>
      <c r="J32" s="240"/>
      <c r="K32" s="360"/>
      <c r="L32" s="360"/>
    </row>
    <row r="33" spans="1:12" s="45" customFormat="1" ht="15.5" x14ac:dyDescent="0.35">
      <c r="A33" s="234"/>
      <c r="B33" s="235"/>
      <c r="C33" s="236"/>
      <c r="D33" s="237"/>
      <c r="E33" s="356"/>
      <c r="F33" s="357"/>
      <c r="G33" s="238"/>
      <c r="H33" s="359" t="str">
        <f t="shared" si="0"/>
        <v xml:space="preserve"> </v>
      </c>
      <c r="I33" s="239"/>
      <c r="J33" s="240"/>
      <c r="K33" s="360"/>
      <c r="L33" s="360"/>
    </row>
    <row r="34" spans="1:12" s="45" customFormat="1" ht="15.5" x14ac:dyDescent="0.35">
      <c r="A34" s="234"/>
      <c r="B34" s="235"/>
      <c r="C34" s="236"/>
      <c r="D34" s="237"/>
      <c r="E34" s="356"/>
      <c r="F34" s="357"/>
      <c r="G34" s="238"/>
      <c r="H34" s="359" t="str">
        <f t="shared" si="0"/>
        <v xml:space="preserve"> </v>
      </c>
      <c r="I34" s="239"/>
      <c r="J34" s="240"/>
      <c r="K34" s="360"/>
      <c r="L34" s="360"/>
    </row>
    <row r="35" spans="1:12" s="45" customFormat="1" ht="15.5" x14ac:dyDescent="0.35">
      <c r="A35" s="234"/>
      <c r="B35" s="235"/>
      <c r="C35" s="236"/>
      <c r="D35" s="237"/>
      <c r="E35" s="356"/>
      <c r="F35" s="357"/>
      <c r="G35" s="238"/>
      <c r="H35" s="359" t="str">
        <f t="shared" si="0"/>
        <v xml:space="preserve"> </v>
      </c>
      <c r="I35" s="239"/>
      <c r="J35" s="240"/>
      <c r="K35" s="360"/>
      <c r="L35" s="360"/>
    </row>
    <row r="36" spans="1:12" s="45" customFormat="1" ht="15.5" x14ac:dyDescent="0.35">
      <c r="A36" s="234"/>
      <c r="B36" s="235"/>
      <c r="C36" s="236"/>
      <c r="D36" s="237"/>
      <c r="E36" s="356"/>
      <c r="F36" s="357"/>
      <c r="G36" s="238"/>
      <c r="H36" s="359" t="str">
        <f t="shared" si="0"/>
        <v xml:space="preserve"> </v>
      </c>
      <c r="I36" s="239"/>
      <c r="J36" s="240"/>
      <c r="K36" s="360"/>
      <c r="L36" s="360"/>
    </row>
    <row r="37" spans="1:12" ht="15.5" x14ac:dyDescent="0.35">
      <c r="A37" s="241"/>
      <c r="B37" s="242"/>
      <c r="C37" s="243"/>
      <c r="D37" s="244"/>
      <c r="E37" s="245"/>
      <c r="F37" s="245"/>
      <c r="G37" s="245"/>
      <c r="H37" s="245"/>
      <c r="I37" s="245"/>
      <c r="J37" s="245"/>
      <c r="K37" s="361" t="s">
        <v>175</v>
      </c>
      <c r="L37" s="362">
        <f>SUM(L7:L36)</f>
        <v>0</v>
      </c>
    </row>
    <row r="38" spans="1:12" ht="15.5" x14ac:dyDescent="0.35">
      <c r="A38" s="83" t="s">
        <v>52</v>
      </c>
      <c r="B38" s="83"/>
      <c r="C38" s="430">
        <f>Certification!$C$7</f>
        <v>0</v>
      </c>
      <c r="D38" s="431"/>
      <c r="E38" s="432"/>
      <c r="G38" s="121"/>
      <c r="H38" s="94"/>
      <c r="I38" s="94"/>
      <c r="J38" s="94"/>
      <c r="K38" s="247"/>
      <c r="L38" s="248"/>
    </row>
    <row r="39" spans="1:12" ht="15.5" x14ac:dyDescent="0.35">
      <c r="A39" s="83" t="s">
        <v>55</v>
      </c>
      <c r="B39" s="83"/>
      <c r="C39" s="433">
        <f>Certification!$G$7</f>
        <v>0</v>
      </c>
      <c r="D39" s="431"/>
      <c r="E39" s="432"/>
      <c r="G39" s="121"/>
      <c r="H39" s="94"/>
      <c r="I39" s="94"/>
      <c r="J39" s="94"/>
      <c r="K39" s="247"/>
      <c r="L39" s="248"/>
    </row>
    <row r="40" spans="1:12" ht="15.5" x14ac:dyDescent="0.35">
      <c r="A40" s="83" t="s">
        <v>0</v>
      </c>
      <c r="B40" s="83"/>
      <c r="C40" s="430" t="str">
        <f>Certification!$A$5</f>
        <v>SFY 2019-20</v>
      </c>
      <c r="D40" s="431"/>
      <c r="E40" s="432"/>
      <c r="G40" s="121"/>
      <c r="H40" s="94"/>
      <c r="I40" s="94"/>
      <c r="J40" s="94"/>
      <c r="K40" s="247"/>
      <c r="L40" s="248"/>
    </row>
    <row r="41" spans="1:12" hidden="1" x14ac:dyDescent="0.3">
      <c r="B41" s="38"/>
      <c r="C41" s="39"/>
      <c r="D41" s="40"/>
      <c r="E41" s="41"/>
      <c r="F41" s="41"/>
      <c r="G41" s="41"/>
      <c r="H41" s="41"/>
      <c r="I41" s="41"/>
      <c r="J41" s="41"/>
      <c r="K41" s="41"/>
      <c r="L41" s="38"/>
    </row>
    <row r="42" spans="1:12" hidden="1" x14ac:dyDescent="0.3">
      <c r="B42" s="38"/>
      <c r="C42" s="39"/>
      <c r="D42" s="40"/>
      <c r="E42" s="41"/>
      <c r="F42" s="41"/>
      <c r="G42" s="41"/>
      <c r="H42" s="41"/>
      <c r="I42" s="41"/>
      <c r="J42" s="41"/>
      <c r="K42" s="41"/>
      <c r="L42" s="38"/>
    </row>
    <row r="43" spans="1:12" hidden="1" x14ac:dyDescent="0.3">
      <c r="B43" s="38"/>
      <c r="C43" s="39"/>
      <c r="D43" s="40"/>
      <c r="E43" s="41"/>
      <c r="F43" s="41"/>
      <c r="G43" s="41"/>
      <c r="H43" s="41"/>
      <c r="I43" s="41"/>
      <c r="J43" s="41"/>
      <c r="K43" s="41"/>
      <c r="L43" s="38"/>
    </row>
    <row r="44" spans="1:12" hidden="1" x14ac:dyDescent="0.3">
      <c r="B44" s="38"/>
      <c r="C44" s="39"/>
      <c r="D44" s="40"/>
      <c r="E44" s="41"/>
      <c r="F44" s="41"/>
      <c r="G44" s="41"/>
      <c r="H44" s="41"/>
      <c r="I44" s="41"/>
      <c r="J44" s="41"/>
      <c r="K44" s="41"/>
      <c r="L44" s="38"/>
    </row>
    <row r="45" spans="1:12" hidden="1" x14ac:dyDescent="0.3">
      <c r="B45" s="38"/>
      <c r="C45" s="39"/>
      <c r="D45" s="40"/>
      <c r="E45" s="41"/>
      <c r="F45" s="41"/>
      <c r="G45" s="41"/>
      <c r="H45" s="41"/>
      <c r="I45" s="41"/>
      <c r="J45" s="41"/>
      <c r="K45" s="41"/>
      <c r="L45" s="38"/>
    </row>
    <row r="46" spans="1:12" hidden="1" x14ac:dyDescent="0.3">
      <c r="B46" s="38"/>
      <c r="C46" s="39"/>
      <c r="D46" s="40"/>
      <c r="E46" s="41"/>
      <c r="F46" s="41"/>
      <c r="G46" s="41"/>
      <c r="H46" s="41"/>
      <c r="I46" s="41"/>
      <c r="J46" s="41"/>
      <c r="K46" s="41"/>
      <c r="L46" s="38"/>
    </row>
    <row r="47" spans="1:12" hidden="1" x14ac:dyDescent="0.3">
      <c r="B47" s="38"/>
      <c r="C47" s="39"/>
      <c r="D47" s="40"/>
      <c r="E47" s="41"/>
      <c r="F47" s="41"/>
      <c r="G47" s="41"/>
      <c r="H47" s="41"/>
      <c r="I47" s="41"/>
      <c r="J47" s="41"/>
      <c r="K47" s="41"/>
      <c r="L47" s="38"/>
    </row>
    <row r="48" spans="1:12" hidden="1" x14ac:dyDescent="0.3">
      <c r="B48" s="38"/>
      <c r="C48" s="39"/>
      <c r="D48" s="40"/>
      <c r="E48" s="41"/>
      <c r="F48" s="41"/>
      <c r="G48" s="41"/>
      <c r="H48" s="41"/>
      <c r="I48" s="41"/>
      <c r="J48" s="41"/>
      <c r="K48" s="41"/>
      <c r="L48" s="38"/>
    </row>
    <row r="49" spans="2:12" hidden="1" x14ac:dyDescent="0.3">
      <c r="B49" s="38"/>
      <c r="C49" s="39"/>
      <c r="D49" s="40"/>
      <c r="E49" s="41"/>
      <c r="F49" s="41"/>
      <c r="G49" s="41"/>
      <c r="H49" s="41"/>
      <c r="I49" s="41"/>
      <c r="J49" s="41"/>
      <c r="K49" s="41"/>
      <c r="L49" s="38"/>
    </row>
    <row r="50" spans="2:12" hidden="1" x14ac:dyDescent="0.3">
      <c r="B50" s="38"/>
      <c r="C50" s="39"/>
      <c r="D50" s="40"/>
      <c r="E50" s="41"/>
      <c r="F50" s="41"/>
      <c r="G50" s="41"/>
      <c r="H50" s="41"/>
      <c r="I50" s="41"/>
      <c r="J50" s="41"/>
      <c r="K50" s="41"/>
      <c r="L50" s="38"/>
    </row>
    <row r="51" spans="2:12" hidden="1" x14ac:dyDescent="0.3">
      <c r="B51" s="38"/>
      <c r="C51" s="39"/>
      <c r="D51" s="40"/>
      <c r="E51" s="41"/>
      <c r="F51" s="41"/>
      <c r="G51" s="41"/>
      <c r="H51" s="41"/>
      <c r="I51" s="41"/>
      <c r="J51" s="41"/>
      <c r="K51" s="41"/>
      <c r="L51" s="38"/>
    </row>
    <row r="52" spans="2:12" hidden="1" x14ac:dyDescent="0.3">
      <c r="B52" s="38"/>
      <c r="C52" s="39"/>
      <c r="D52" s="40"/>
      <c r="E52" s="41"/>
      <c r="F52" s="41"/>
      <c r="G52" s="41"/>
      <c r="H52" s="41"/>
      <c r="I52" s="41"/>
      <c r="J52" s="41"/>
      <c r="K52" s="41"/>
      <c r="L52" s="38"/>
    </row>
    <row r="53" spans="2:12" hidden="1" x14ac:dyDescent="0.3">
      <c r="B53" s="38"/>
      <c r="C53" s="39"/>
      <c r="D53" s="40"/>
      <c r="E53" s="41"/>
      <c r="F53" s="41"/>
      <c r="G53" s="41"/>
      <c r="H53" s="41"/>
      <c r="I53" s="41"/>
      <c r="J53" s="41"/>
      <c r="K53" s="41"/>
      <c r="L53" s="38"/>
    </row>
    <row r="54" spans="2:12" hidden="1" x14ac:dyDescent="0.3">
      <c r="B54" s="38"/>
      <c r="C54" s="39"/>
      <c r="D54" s="40"/>
      <c r="E54" s="41"/>
      <c r="F54" s="41"/>
      <c r="G54" s="41"/>
      <c r="H54" s="41"/>
      <c r="I54" s="41"/>
      <c r="J54" s="41"/>
      <c r="K54" s="41"/>
      <c r="L54" s="38"/>
    </row>
    <row r="55" spans="2:12" hidden="1" x14ac:dyDescent="0.3">
      <c r="B55" s="38"/>
      <c r="C55" s="39"/>
      <c r="D55" s="40"/>
      <c r="E55" s="41"/>
      <c r="F55" s="41"/>
      <c r="G55" s="41"/>
      <c r="H55" s="41"/>
      <c r="I55" s="41"/>
      <c r="J55" s="41"/>
      <c r="K55" s="41"/>
      <c r="L55" s="38"/>
    </row>
    <row r="56" spans="2:12" hidden="1" x14ac:dyDescent="0.3">
      <c r="B56" s="38"/>
      <c r="C56" s="39"/>
      <c r="D56" s="40"/>
      <c r="E56" s="41"/>
      <c r="F56" s="41"/>
      <c r="G56" s="41"/>
      <c r="H56" s="41"/>
      <c r="I56" s="41"/>
      <c r="J56" s="41"/>
      <c r="K56" s="41"/>
      <c r="L56" s="38"/>
    </row>
    <row r="57" spans="2:12" hidden="1" x14ac:dyDescent="0.3">
      <c r="B57" s="38"/>
      <c r="C57" s="39"/>
      <c r="D57" s="40"/>
      <c r="E57" s="41"/>
      <c r="F57" s="41"/>
      <c r="G57" s="41"/>
      <c r="H57" s="41"/>
      <c r="I57" s="41"/>
      <c r="J57" s="41"/>
      <c r="K57" s="41"/>
      <c r="L57" s="38"/>
    </row>
    <row r="58" spans="2:12" hidden="1" x14ac:dyDescent="0.3">
      <c r="B58" s="38"/>
      <c r="C58" s="39"/>
      <c r="D58" s="40"/>
      <c r="E58" s="41"/>
      <c r="F58" s="41"/>
      <c r="G58" s="41"/>
      <c r="H58" s="41"/>
      <c r="I58" s="41"/>
      <c r="J58" s="41"/>
      <c r="K58" s="41"/>
      <c r="L58" s="38"/>
    </row>
    <row r="59" spans="2:12" hidden="1" x14ac:dyDescent="0.3">
      <c r="B59" s="38"/>
      <c r="C59" s="39"/>
      <c r="D59" s="40"/>
      <c r="E59" s="41"/>
      <c r="F59" s="41"/>
      <c r="G59" s="41"/>
      <c r="H59" s="41"/>
      <c r="I59" s="41"/>
      <c r="J59" s="41"/>
      <c r="K59" s="41"/>
      <c r="L59" s="38"/>
    </row>
  </sheetData>
  <sheetProtection algorithmName="SHA-512" hashValue="qIV/ReFpyq1FVlKPkHlnzz8vZLu8S4xn9/JvPt+45pCkpj4F1GQmZ6mNRE863A0N3/r7TDlQB2qENQjihVWflg==" saltValue="x1Q+5rJ9pynoqWIIxQy1yw==" spinCount="100000" sheet="1" objects="1" scenarios="1"/>
  <dataConsolidate/>
  <dataValidations count="14">
    <dataValidation type="decimal" operator="greaterThan" allowBlank="1" showInputMessage="1" showErrorMessage="1" prompt="Please indicate whether this asset was retired during the cost report period." sqref="J9" xr:uid="{00000000-0002-0000-0600-000000000000}">
      <formula1>0</formula1>
    </dataValidation>
    <dataValidation allowBlank="1" showInputMessage="1" showErrorMessage="1" prompt="Press TAB to move input areas" sqref="A1" xr:uid="{00000000-0002-0000-0600-000001000000}"/>
    <dataValidation type="decimal" operator="greaterThan" allowBlank="1" showInputMessage="1" showErrorMessage="1" prompt="If asset was not retired, leave blank_x000a_" sqref="J7:J36" xr:uid="{00000000-0002-0000-0600-000002000000}">
      <formula1>0</formula1>
    </dataValidation>
    <dataValidation type="decimal" operator="greaterThanOrEqual" allowBlank="1" showInputMessage="1" showErrorMessage="1" prompt="Enter the expenditures from federal resources or grants that your LEA received to offset the asset’s purchase price.  " sqref="F7:F36" xr:uid="{00000000-0002-0000-0600-000003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6" xr:uid="{00000000-0002-0000-0600-000004000000}">
      <formula1>32874</formula1>
    </dataValidation>
    <dataValidation type="list" showInputMessage="1" showErrorMessage="1" prompt="Please indicate whether this asset was retired during the cost report period._x000a_" sqref="I7:I36" xr:uid="{00000000-0002-0000-0600-000005000000}">
      <formula1>$R$8:$R$9</formula1>
    </dataValidation>
    <dataValidation operator="greaterThanOrEqual" allowBlank="1" showInputMessage="1" showErrorMessage="1" sqref="H7:H36"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6" xr:uid="{00000000-0002-0000-0600-000007000000}">
      <formula1>0</formula1>
    </dataValidation>
    <dataValidation allowBlank="1" showInputMessage="1" showErrorMessage="1" prompt="Report the asset identification number (if applicable) used in the LEA’s accounting system." sqref="A7:A36" xr:uid="{00000000-0002-0000-0600-000008000000}"/>
    <dataValidation allowBlank="1" showInputMessage="1" showErrorMessage="1" prompt="Report the specific type of asset being depreciated.  Do not combine items under a generic description such as “various” or “equipment”.  " sqref="B7:B36" xr:uid="{00000000-0002-0000-0600-000009000000}"/>
    <dataValidation type="decimal" operator="greaterThan" allowBlank="1" showInputMessage="1" showErrorMessage="1" prompt="Enter the amount of the asset's cost that will be depreciated.  The depreciable cost is the cost minus the expected salvage value.  " sqref="E7:E36" xr:uid="{00000000-0002-0000-0600-00000A000000}">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6" xr:uid="{00000000-0002-0000-0600-00000B000000}"/>
    <dataValidation allowBlank="1" showInputMessage="1" showErrorMessage="1" prompt="Report the prior period(s) accumulated depreciation.  This represents the amount that the equipment has depreciated since the date placed into service.  " sqref="K7:K36" xr:uid="{00000000-0002-0000-0600-00000C000000}"/>
    <dataValidation allowBlank="1" showInputMessage="1" showErrorMessage="1" prompt="Report the depreciation for the asset for the cost report period.  This figure represents the amount that the equipment has depreciated during the current fiscal year.  " sqref="L7:L36" xr:uid="{00000000-0002-0000-0600-00000D000000}"/>
  </dataValidations>
  <printOptions horizontalCentered="1"/>
  <pageMargins left="0.2" right="0.2" top="0.7" bottom="0.65" header="0.3" footer="0.3"/>
  <pageSetup scale="74"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M36"/>
  <sheetViews>
    <sheetView topLeftCell="A4" zoomScale="85" zoomScaleNormal="85" zoomScaleSheetLayoutView="100" workbookViewId="0"/>
  </sheetViews>
  <sheetFormatPr defaultColWidth="0" defaultRowHeight="12.5" zeroHeight="1" x14ac:dyDescent="0.25"/>
  <cols>
    <col min="1" max="1" width="3.69921875" style="2" bestFit="1" customWidth="1"/>
    <col min="2" max="2" width="45.796875" style="2" customWidth="1"/>
    <col min="3" max="3" width="19.59765625" style="2" customWidth="1"/>
    <col min="4" max="4" width="20.19921875" style="2" customWidth="1"/>
    <col min="5" max="5" width="23" style="2" customWidth="1"/>
    <col min="6" max="6" width="23.19921875" style="2" customWidth="1"/>
    <col min="7" max="7" width="14.3984375" style="2" customWidth="1"/>
    <col min="8" max="8" width="13.69921875" style="2" customWidth="1"/>
    <col min="9" max="9" width="9.19921875" style="2" hidden="1" customWidth="1"/>
    <col min="10" max="13" width="0" style="2" hidden="1" customWidth="1"/>
    <col min="14" max="16384" width="9.296875" style="2" hidden="1"/>
  </cols>
  <sheetData>
    <row r="1" spans="1:13" ht="15.5" x14ac:dyDescent="0.35">
      <c r="A1" s="332" t="s">
        <v>56</v>
      </c>
    </row>
    <row r="2" spans="1:13" ht="15.5" x14ac:dyDescent="0.35">
      <c r="A2" s="346" t="s">
        <v>53</v>
      </c>
    </row>
    <row r="3" spans="1:13" ht="15.5" x14ac:dyDescent="0.35">
      <c r="A3" s="346" t="s">
        <v>35</v>
      </c>
      <c r="B3" s="83"/>
      <c r="C3" s="83"/>
      <c r="D3" s="83"/>
      <c r="E3" s="83"/>
      <c r="F3" s="83"/>
      <c r="G3" s="83"/>
      <c r="H3" s="83"/>
      <c r="I3" s="83"/>
      <c r="M3" s="11"/>
    </row>
    <row r="4" spans="1:13" ht="25" customHeight="1" x14ac:dyDescent="0.35">
      <c r="A4" s="337" t="s">
        <v>118</v>
      </c>
      <c r="B4" s="71"/>
      <c r="C4" s="71"/>
      <c r="D4" s="71"/>
      <c r="E4" s="71"/>
      <c r="F4" s="71"/>
      <c r="G4" s="71"/>
      <c r="H4" s="71"/>
      <c r="I4" s="77"/>
      <c r="J4" s="6"/>
      <c r="K4" s="6"/>
      <c r="L4" s="6"/>
      <c r="M4" s="6"/>
    </row>
    <row r="5" spans="1:13" ht="62" x14ac:dyDescent="0.35">
      <c r="A5" s="83"/>
      <c r="B5" s="149" t="s">
        <v>34</v>
      </c>
      <c r="C5" s="215" t="s">
        <v>272</v>
      </c>
      <c r="D5" s="215" t="s">
        <v>273</v>
      </c>
      <c r="E5" s="215" t="s">
        <v>211</v>
      </c>
      <c r="F5" s="215" t="s">
        <v>210</v>
      </c>
      <c r="G5" s="215" t="s">
        <v>50</v>
      </c>
      <c r="H5" s="215" t="s">
        <v>49</v>
      </c>
      <c r="I5" s="83"/>
    </row>
    <row r="6" spans="1:13" ht="18" customHeight="1" x14ac:dyDescent="0.35">
      <c r="A6" s="83"/>
      <c r="B6" s="216" t="s">
        <v>1</v>
      </c>
      <c r="C6" s="98" t="s">
        <v>2</v>
      </c>
      <c r="D6" s="98" t="s">
        <v>3</v>
      </c>
      <c r="E6" s="98" t="s">
        <v>4</v>
      </c>
      <c r="F6" s="98" t="s">
        <v>47</v>
      </c>
      <c r="G6" s="98" t="s">
        <v>5</v>
      </c>
      <c r="H6" s="98" t="s">
        <v>48</v>
      </c>
      <c r="I6" s="83"/>
    </row>
    <row r="7" spans="1:13" ht="15" customHeight="1" x14ac:dyDescent="0.35">
      <c r="A7" s="119" t="s">
        <v>6</v>
      </c>
      <c r="B7" s="83" t="s">
        <v>7</v>
      </c>
      <c r="C7" s="363"/>
      <c r="D7" s="363"/>
      <c r="E7" s="363"/>
      <c r="F7" s="366">
        <f t="shared" ref="F7:F29" si="0">(C7+D7)-E7</f>
        <v>0</v>
      </c>
      <c r="G7" s="249"/>
      <c r="H7" s="250"/>
      <c r="I7" s="83"/>
    </row>
    <row r="8" spans="1:13" ht="15" customHeight="1" x14ac:dyDescent="0.35">
      <c r="A8" s="119" t="s">
        <v>8</v>
      </c>
      <c r="B8" s="83" t="s">
        <v>9</v>
      </c>
      <c r="C8" s="363"/>
      <c r="D8" s="363"/>
      <c r="E8" s="363"/>
      <c r="F8" s="367">
        <f t="shared" si="0"/>
        <v>0</v>
      </c>
      <c r="G8" s="249"/>
      <c r="H8" s="250"/>
      <c r="I8" s="83"/>
    </row>
    <row r="9" spans="1:13" ht="15" customHeight="1" x14ac:dyDescent="0.35">
      <c r="A9" s="119" t="s">
        <v>10</v>
      </c>
      <c r="B9" s="79" t="s">
        <v>260</v>
      </c>
      <c r="C9" s="363"/>
      <c r="D9" s="363"/>
      <c r="E9" s="363"/>
      <c r="F9" s="367">
        <f t="shared" si="0"/>
        <v>0</v>
      </c>
      <c r="G9" s="249"/>
      <c r="H9" s="250"/>
      <c r="I9" s="83"/>
    </row>
    <row r="10" spans="1:13" ht="15" customHeight="1" x14ac:dyDescent="0.35">
      <c r="A10" s="119" t="s">
        <v>11</v>
      </c>
      <c r="B10" s="79" t="s">
        <v>363</v>
      </c>
      <c r="C10" s="363"/>
      <c r="D10" s="363"/>
      <c r="E10" s="363"/>
      <c r="F10" s="367">
        <f t="shared" si="0"/>
        <v>0</v>
      </c>
      <c r="G10" s="249"/>
      <c r="H10" s="250"/>
      <c r="I10" s="83"/>
    </row>
    <row r="11" spans="1:13" ht="15" customHeight="1" x14ac:dyDescent="0.35">
      <c r="A11" s="119" t="s">
        <v>12</v>
      </c>
      <c r="B11" s="79" t="s">
        <v>261</v>
      </c>
      <c r="C11" s="363"/>
      <c r="D11" s="363"/>
      <c r="E11" s="363"/>
      <c r="F11" s="367">
        <f t="shared" si="0"/>
        <v>0</v>
      </c>
      <c r="G11" s="249"/>
      <c r="H11" s="250"/>
      <c r="I11" s="83"/>
    </row>
    <row r="12" spans="1:13" ht="15" customHeight="1" x14ac:dyDescent="0.35">
      <c r="A12" s="119" t="s">
        <v>14</v>
      </c>
      <c r="B12" s="83" t="s">
        <v>163</v>
      </c>
      <c r="C12" s="363"/>
      <c r="D12" s="363"/>
      <c r="E12" s="363"/>
      <c r="F12" s="367">
        <f t="shared" si="0"/>
        <v>0</v>
      </c>
      <c r="G12" s="249"/>
      <c r="H12" s="250"/>
      <c r="I12" s="83"/>
    </row>
    <row r="13" spans="1:13" ht="15" customHeight="1" x14ac:dyDescent="0.35">
      <c r="A13" s="119" t="s">
        <v>16</v>
      </c>
      <c r="B13" s="83" t="s">
        <v>13</v>
      </c>
      <c r="C13" s="363"/>
      <c r="D13" s="363"/>
      <c r="E13" s="363"/>
      <c r="F13" s="367">
        <f t="shared" si="0"/>
        <v>0</v>
      </c>
      <c r="G13" s="249"/>
      <c r="H13" s="250"/>
      <c r="I13" s="83"/>
    </row>
    <row r="14" spans="1:13" ht="15" customHeight="1" x14ac:dyDescent="0.35">
      <c r="A14" s="119" t="s">
        <v>18</v>
      </c>
      <c r="B14" s="83" t="s">
        <v>15</v>
      </c>
      <c r="C14" s="363"/>
      <c r="D14" s="363"/>
      <c r="E14" s="363"/>
      <c r="F14" s="367">
        <f t="shared" si="0"/>
        <v>0</v>
      </c>
      <c r="G14" s="249"/>
      <c r="H14" s="250"/>
      <c r="I14" s="83"/>
    </row>
    <row r="15" spans="1:13" ht="15" customHeight="1" x14ac:dyDescent="0.35">
      <c r="A15" s="119" t="s">
        <v>20</v>
      </c>
      <c r="B15" s="83" t="s">
        <v>17</v>
      </c>
      <c r="C15" s="363"/>
      <c r="D15" s="363"/>
      <c r="E15" s="363"/>
      <c r="F15" s="367">
        <f t="shared" si="0"/>
        <v>0</v>
      </c>
      <c r="G15" s="249"/>
      <c r="H15" s="250"/>
      <c r="I15" s="83"/>
    </row>
    <row r="16" spans="1:13" ht="15" customHeight="1" x14ac:dyDescent="0.35">
      <c r="A16" s="119" t="s">
        <v>22</v>
      </c>
      <c r="B16" s="79" t="s">
        <v>105</v>
      </c>
      <c r="C16" s="363"/>
      <c r="D16" s="363"/>
      <c r="E16" s="363"/>
      <c r="F16" s="367">
        <f t="shared" si="0"/>
        <v>0</v>
      </c>
      <c r="G16" s="249"/>
      <c r="H16" s="250"/>
      <c r="I16" s="83"/>
    </row>
    <row r="17" spans="1:9" ht="15" customHeight="1" x14ac:dyDescent="0.35">
      <c r="A17" s="119" t="s">
        <v>24</v>
      </c>
      <c r="B17" s="83" t="s">
        <v>19</v>
      </c>
      <c r="C17" s="363"/>
      <c r="D17" s="363"/>
      <c r="E17" s="363"/>
      <c r="F17" s="367">
        <f t="shared" si="0"/>
        <v>0</v>
      </c>
      <c r="G17" s="249"/>
      <c r="H17" s="250"/>
      <c r="I17" s="83"/>
    </row>
    <row r="18" spans="1:9" ht="15" customHeight="1" x14ac:dyDescent="0.35">
      <c r="A18" s="119" t="s">
        <v>43</v>
      </c>
      <c r="B18" s="83" t="s">
        <v>21</v>
      </c>
      <c r="C18" s="363"/>
      <c r="D18" s="363"/>
      <c r="E18" s="363"/>
      <c r="F18" s="367">
        <f t="shared" si="0"/>
        <v>0</v>
      </c>
      <c r="G18" s="249"/>
      <c r="H18" s="250"/>
      <c r="I18" s="83"/>
    </row>
    <row r="19" spans="1:9" ht="15" customHeight="1" x14ac:dyDescent="0.35">
      <c r="A19" s="119" t="s">
        <v>45</v>
      </c>
      <c r="B19" s="79" t="s">
        <v>102</v>
      </c>
      <c r="C19" s="363"/>
      <c r="D19" s="363"/>
      <c r="E19" s="363"/>
      <c r="F19" s="367">
        <f t="shared" si="0"/>
        <v>0</v>
      </c>
      <c r="G19" s="249"/>
      <c r="H19" s="250"/>
      <c r="I19" s="83"/>
    </row>
    <row r="20" spans="1:9" ht="15" customHeight="1" x14ac:dyDescent="0.35">
      <c r="A20" s="119" t="s">
        <v>99</v>
      </c>
      <c r="B20" s="83" t="s">
        <v>23</v>
      </c>
      <c r="C20" s="363"/>
      <c r="D20" s="363"/>
      <c r="E20" s="363"/>
      <c r="F20" s="367">
        <f t="shared" si="0"/>
        <v>0</v>
      </c>
      <c r="G20" s="249"/>
      <c r="H20" s="250"/>
      <c r="I20" s="83"/>
    </row>
    <row r="21" spans="1:9" ht="15" customHeight="1" x14ac:dyDescent="0.35">
      <c r="A21" s="119" t="s">
        <v>101</v>
      </c>
      <c r="B21" s="79" t="s">
        <v>114</v>
      </c>
      <c r="C21" s="363"/>
      <c r="D21" s="363"/>
      <c r="E21" s="363"/>
      <c r="F21" s="367">
        <f t="shared" si="0"/>
        <v>0</v>
      </c>
      <c r="G21" s="249"/>
      <c r="H21" s="250"/>
      <c r="I21" s="83"/>
    </row>
    <row r="22" spans="1:9" ht="15" customHeight="1" x14ac:dyDescent="0.35">
      <c r="A22" s="119" t="s">
        <v>107</v>
      </c>
      <c r="B22" s="83" t="s">
        <v>25</v>
      </c>
      <c r="C22" s="363"/>
      <c r="D22" s="363"/>
      <c r="E22" s="363"/>
      <c r="F22" s="367">
        <f t="shared" si="0"/>
        <v>0</v>
      </c>
      <c r="G22" s="249"/>
      <c r="H22" s="250"/>
      <c r="I22" s="83"/>
    </row>
    <row r="23" spans="1:9" ht="15" customHeight="1" x14ac:dyDescent="0.35">
      <c r="A23" s="119" t="s">
        <v>108</v>
      </c>
      <c r="B23" s="79" t="s">
        <v>103</v>
      </c>
      <c r="C23" s="363"/>
      <c r="D23" s="363"/>
      <c r="E23" s="363"/>
      <c r="F23" s="367">
        <f t="shared" si="0"/>
        <v>0</v>
      </c>
      <c r="G23" s="249"/>
      <c r="H23" s="250"/>
      <c r="I23" s="83"/>
    </row>
    <row r="24" spans="1:9" ht="15" customHeight="1" x14ac:dyDescent="0.35">
      <c r="A24" s="119" t="s">
        <v>109</v>
      </c>
      <c r="B24" s="79" t="s">
        <v>106</v>
      </c>
      <c r="C24" s="363"/>
      <c r="D24" s="363"/>
      <c r="E24" s="363"/>
      <c r="F24" s="367">
        <f t="shared" si="0"/>
        <v>0</v>
      </c>
      <c r="G24" s="249"/>
      <c r="H24" s="250"/>
      <c r="I24" s="83"/>
    </row>
    <row r="25" spans="1:9" ht="15" customHeight="1" x14ac:dyDescent="0.35">
      <c r="A25" s="119" t="s">
        <v>117</v>
      </c>
      <c r="B25" s="214" t="s">
        <v>44</v>
      </c>
      <c r="C25" s="363"/>
      <c r="D25" s="363"/>
      <c r="E25" s="363"/>
      <c r="F25" s="367">
        <f t="shared" si="0"/>
        <v>0</v>
      </c>
      <c r="G25" s="249"/>
      <c r="H25" s="250"/>
      <c r="I25" s="83"/>
    </row>
    <row r="26" spans="1:9" ht="15" customHeight="1" x14ac:dyDescent="0.35">
      <c r="A26" s="119" t="s">
        <v>110</v>
      </c>
      <c r="B26" s="85" t="s">
        <v>46</v>
      </c>
      <c r="C26" s="363"/>
      <c r="D26" s="363"/>
      <c r="E26" s="363"/>
      <c r="F26" s="367">
        <f t="shared" si="0"/>
        <v>0</v>
      </c>
      <c r="G26" s="249"/>
      <c r="H26" s="250"/>
      <c r="I26" s="83"/>
    </row>
    <row r="27" spans="1:9" ht="15" customHeight="1" x14ac:dyDescent="0.35">
      <c r="A27" s="119" t="s">
        <v>111</v>
      </c>
      <c r="B27" s="79" t="s">
        <v>100</v>
      </c>
      <c r="C27" s="363"/>
      <c r="D27" s="363"/>
      <c r="E27" s="363"/>
      <c r="F27" s="367">
        <f t="shared" si="0"/>
        <v>0</v>
      </c>
      <c r="G27" s="249"/>
      <c r="H27" s="250"/>
      <c r="I27" s="83"/>
    </row>
    <row r="28" spans="1:9" ht="15" customHeight="1" x14ac:dyDescent="0.35">
      <c r="A28" s="119" t="s">
        <v>112</v>
      </c>
      <c r="B28" s="79" t="s">
        <v>104</v>
      </c>
      <c r="C28" s="363"/>
      <c r="D28" s="363"/>
      <c r="E28" s="363"/>
      <c r="F28" s="367">
        <f t="shared" si="0"/>
        <v>0</v>
      </c>
      <c r="G28" s="249"/>
      <c r="H28" s="250"/>
      <c r="I28" s="83"/>
    </row>
    <row r="29" spans="1:9" ht="15" customHeight="1" x14ac:dyDescent="0.35">
      <c r="A29" s="119" t="s">
        <v>113</v>
      </c>
      <c r="B29" s="79" t="s">
        <v>128</v>
      </c>
      <c r="C29" s="363"/>
      <c r="D29" s="363"/>
      <c r="E29" s="363"/>
      <c r="F29" s="367">
        <f t="shared" si="0"/>
        <v>0</v>
      </c>
      <c r="G29" s="249"/>
      <c r="H29" s="250"/>
      <c r="I29" s="83"/>
    </row>
    <row r="30" spans="1:9" ht="27.5" customHeight="1" thickBot="1" x14ac:dyDescent="0.4">
      <c r="A30" s="123"/>
      <c r="B30" s="252" t="s">
        <v>87</v>
      </c>
      <c r="C30" s="427">
        <f>SUM(C7:C29)</f>
        <v>0</v>
      </c>
      <c r="D30" s="427">
        <f>SUM(D7:D29)</f>
        <v>0</v>
      </c>
      <c r="E30" s="427">
        <f>SUM(E7:E29)</f>
        <v>0</v>
      </c>
      <c r="F30" s="427">
        <f>SUM(F7:F29)</f>
        <v>0</v>
      </c>
      <c r="G30" s="428">
        <f>SUM(G7:G29)</f>
        <v>0</v>
      </c>
      <c r="H30" s="253"/>
      <c r="I30" s="83"/>
    </row>
    <row r="31" spans="1:9" ht="31.75" customHeight="1" x14ac:dyDescent="0.35">
      <c r="A31" s="434"/>
      <c r="B31" s="435" t="s">
        <v>365</v>
      </c>
      <c r="C31" s="436">
        <f>C30*'Allocation Statistics'!B10</f>
        <v>0</v>
      </c>
      <c r="D31" s="167"/>
      <c r="E31" s="167"/>
      <c r="F31" s="167"/>
      <c r="G31" s="167"/>
      <c r="H31" s="253"/>
      <c r="I31" s="83"/>
    </row>
    <row r="32" spans="1:9" ht="15.5" x14ac:dyDescent="0.35">
      <c r="A32" s="83"/>
      <c r="B32" s="83" t="s">
        <v>52</v>
      </c>
      <c r="C32" s="364">
        <f>Certification!$C$7</f>
        <v>0</v>
      </c>
      <c r="D32" s="190"/>
      <c r="E32" s="190"/>
      <c r="F32" s="167"/>
      <c r="G32" s="167"/>
      <c r="H32" s="83"/>
      <c r="I32" s="83"/>
    </row>
    <row r="33" spans="1:9" ht="15.5" x14ac:dyDescent="0.35">
      <c r="A33" s="83"/>
      <c r="B33" s="83" t="s">
        <v>55</v>
      </c>
      <c r="C33" s="365">
        <f>Certification!$G$7</f>
        <v>0</v>
      </c>
      <c r="D33" s="190"/>
      <c r="E33" s="190"/>
      <c r="F33" s="167"/>
      <c r="G33" s="167"/>
      <c r="H33" s="83"/>
      <c r="I33" s="83"/>
    </row>
    <row r="34" spans="1:9" ht="15.5" x14ac:dyDescent="0.35">
      <c r="A34" s="83"/>
      <c r="B34" s="83" t="s">
        <v>0</v>
      </c>
      <c r="C34" s="321" t="str">
        <f>Certification!$A$5</f>
        <v>SFY 2019-20</v>
      </c>
      <c r="D34" s="190"/>
      <c r="E34" s="190"/>
      <c r="F34" s="254"/>
      <c r="G34" s="254"/>
      <c r="H34" s="83"/>
      <c r="I34" s="83"/>
    </row>
    <row r="35" spans="1:9" ht="15.5" hidden="1" x14ac:dyDescent="0.35">
      <c r="A35" s="83"/>
      <c r="B35" s="83"/>
      <c r="C35" s="83"/>
      <c r="D35" s="83"/>
      <c r="E35" s="83"/>
      <c r="F35" s="83"/>
      <c r="G35" s="83"/>
      <c r="H35" s="83"/>
      <c r="I35" s="83"/>
    </row>
    <row r="36" spans="1:9" hidden="1" x14ac:dyDescent="0.25">
      <c r="A36" s="18"/>
      <c r="B36" s="18"/>
      <c r="C36" s="18"/>
      <c r="D36" s="18"/>
      <c r="E36" s="18"/>
      <c r="F36" s="18"/>
      <c r="G36" s="18"/>
      <c r="H36" s="18"/>
    </row>
  </sheetData>
  <sheetProtection algorithmName="SHA-512" hashValue="EV19b9c5yiWsxtTzO0Ku7XqmeQoU/7lz/tPoaCQZX3RHKYn2FIxdMePJmmtsvjp8FocLB4q7yCUghjX5uOWMsg==" saltValue="2STW8TLTubhep6A2q1pYqA==" spinCount="100000" sheet="1" selectLockedCells="1"/>
  <protectedRanges>
    <protectedRange sqref="G7:H29" name="Range1"/>
  </protectedRanges>
  <customSheetViews>
    <customSheetView guid="{B5C9438F-069E-4498-AEA6-C01E918C6F69}">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count="6">
    <dataValidation allowBlank="1" showInputMessage="1" showErrorMessage="1" prompt="Enter contractor costs reported under SACS code 5800" sqref="C7:C29" xr:uid="{00000000-0002-0000-0700-000000000000}"/>
    <dataValidation allowBlank="1" showInputMessage="1" showErrorMessage="1" prompt="Enter contractor costs reported under SACS code 5100" sqref="D7:D29" xr:uid="{00000000-0002-0000-0700-000001000000}"/>
    <dataValidation allowBlank="1" showInputMessage="1" showErrorMessage="1" prompt="Enter any federal resources or grants your LEA received for any qualified contracted practitioners billing LEA reimbursable services in the LEA BOP for the fiscal year. " sqref="E7:E29" xr:uid="{00000000-0002-0000-0700-000002000000}"/>
    <dataValidation allowBlank="1" showInputMessage="1" showErrorMessage="1" prompt="Enter total hours paid for contractors" sqref="G7:G29" xr:uid="{00000000-0002-0000-0700-000003000000}"/>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xr:uid="{00000000-0002-0000-0700-000004000000}"/>
    <dataValidation allowBlank="1" showInputMessage="1" showErrorMessage="1" prompt="Press TAB to move input areas" sqref="A1" xr:uid="{00000000-0002-0000-0700-000005000000}"/>
  </dataValidations>
  <printOptions horizontalCentered="1"/>
  <pageMargins left="0.3" right="0.3" top="0.27" bottom="0.64" header="0.27" footer="0.25"/>
  <pageSetup scale="90"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6"/>
  <sheetViews>
    <sheetView showGridLines="0" zoomScale="82" zoomScaleNormal="82" zoomScaleSheetLayoutView="100" workbookViewId="0"/>
  </sheetViews>
  <sheetFormatPr defaultColWidth="0" defaultRowHeight="14" zeroHeight="1" x14ac:dyDescent="0.3"/>
  <cols>
    <col min="1" max="1" width="39.69921875" style="28" customWidth="1"/>
    <col min="2" max="2" width="17.8984375" style="28" customWidth="1"/>
    <col min="3" max="3" width="19" style="28" customWidth="1"/>
    <col min="4" max="4" width="23.69921875" style="28" customWidth="1"/>
    <col min="5" max="5" width="20" style="27" customWidth="1"/>
    <col min="6" max="6" width="19.09765625" style="28" customWidth="1"/>
    <col min="7" max="16384" width="8.796875" style="28" hidden="1"/>
  </cols>
  <sheetData>
    <row r="1" spans="1:6" s="2" customFormat="1" ht="15.5" x14ac:dyDescent="0.35">
      <c r="A1" s="332" t="s">
        <v>56</v>
      </c>
    </row>
    <row r="2" spans="1:6" s="2" customFormat="1" ht="15.5" x14ac:dyDescent="0.35">
      <c r="A2" s="346" t="s">
        <v>53</v>
      </c>
    </row>
    <row r="3" spans="1:6" s="2" customFormat="1" ht="15.5" x14ac:dyDescent="0.35">
      <c r="A3" s="346" t="s">
        <v>35</v>
      </c>
      <c r="B3" s="83"/>
      <c r="C3" s="83"/>
      <c r="D3" s="83"/>
      <c r="E3" s="83"/>
      <c r="F3" s="83"/>
    </row>
    <row r="4" spans="1:6" s="2" customFormat="1" ht="30" customHeight="1" thickBot="1" x14ac:dyDescent="0.3">
      <c r="A4" s="338" t="s">
        <v>362</v>
      </c>
      <c r="B4" s="70"/>
      <c r="C4" s="70"/>
      <c r="D4" s="70"/>
      <c r="E4" s="70"/>
      <c r="F4" s="70"/>
    </row>
    <row r="5" spans="1:6" s="76" customFormat="1" ht="64.5" customHeight="1" thickBot="1" x14ac:dyDescent="0.4">
      <c r="A5" s="255" t="s">
        <v>129</v>
      </c>
      <c r="B5" s="257" t="s">
        <v>130</v>
      </c>
      <c r="C5" s="257" t="s">
        <v>131</v>
      </c>
      <c r="D5" s="256" t="s">
        <v>212</v>
      </c>
      <c r="E5" s="258" t="s">
        <v>132</v>
      </c>
      <c r="F5" s="259" t="s">
        <v>133</v>
      </c>
    </row>
    <row r="6" spans="1:6" s="76" customFormat="1" ht="17.149999999999999" customHeight="1" thickBot="1" x14ac:dyDescent="0.4">
      <c r="A6" s="229" t="s">
        <v>358</v>
      </c>
      <c r="B6" s="260"/>
      <c r="C6" s="260"/>
      <c r="D6" s="260"/>
      <c r="E6" s="261"/>
      <c r="F6" s="262"/>
    </row>
    <row r="7" spans="1:6" s="45" customFormat="1" ht="22" customHeight="1" x14ac:dyDescent="0.35">
      <c r="A7" s="263" t="s">
        <v>135</v>
      </c>
      <c r="B7" s="368"/>
      <c r="C7" s="368"/>
      <c r="D7" s="368"/>
      <c r="E7" s="373">
        <f>SUM(B7:C7)</f>
        <v>0</v>
      </c>
      <c r="F7" s="374">
        <f>E7-D7</f>
        <v>0</v>
      </c>
    </row>
    <row r="8" spans="1:6" s="45" customFormat="1" ht="22" customHeight="1" x14ac:dyDescent="0.35">
      <c r="A8" s="264" t="s">
        <v>167</v>
      </c>
      <c r="B8" s="369"/>
      <c r="C8" s="370"/>
      <c r="D8" s="369"/>
      <c r="E8" s="375">
        <f>SUM(B8:C8)</f>
        <v>0</v>
      </c>
      <c r="F8" s="376">
        <f>E8-D8</f>
        <v>0</v>
      </c>
    </row>
    <row r="9" spans="1:6" s="45" customFormat="1" ht="22" customHeight="1" thickBot="1" x14ac:dyDescent="0.4">
      <c r="A9" s="265" t="s">
        <v>168</v>
      </c>
      <c r="B9" s="371"/>
      <c r="C9" s="372"/>
      <c r="D9" s="371"/>
      <c r="E9" s="377">
        <f>SUM(B9:C9)</f>
        <v>0</v>
      </c>
      <c r="F9" s="378">
        <f t="shared" ref="F9" si="0">E9-D9</f>
        <v>0</v>
      </c>
    </row>
    <row r="10" spans="1:6" ht="22" customHeight="1" thickBot="1" x14ac:dyDescent="0.4">
      <c r="A10" s="266" t="s">
        <v>361</v>
      </c>
      <c r="B10" s="266"/>
      <c r="C10" s="267"/>
      <c r="D10" s="268"/>
      <c r="E10" s="379">
        <f>SUM(E7:E9)</f>
        <v>0</v>
      </c>
      <c r="F10" s="380">
        <f>SUM(F7:F9)</f>
        <v>0</v>
      </c>
    </row>
    <row r="11" spans="1:6" ht="15.5" x14ac:dyDescent="0.35">
      <c r="A11" s="83" t="s">
        <v>52</v>
      </c>
      <c r="B11" s="190">
        <f>Certification!$C$7</f>
        <v>0</v>
      </c>
      <c r="C11" s="190"/>
      <c r="D11" s="190"/>
      <c r="E11" s="94"/>
      <c r="F11" s="94"/>
    </row>
    <row r="12" spans="1:6" ht="15.5" x14ac:dyDescent="0.35">
      <c r="A12" s="83" t="s">
        <v>55</v>
      </c>
      <c r="B12" s="191">
        <f>Certification!$G$7</f>
        <v>0</v>
      </c>
      <c r="C12" s="190"/>
      <c r="D12" s="190"/>
      <c r="E12" s="94"/>
      <c r="F12" s="94"/>
    </row>
    <row r="13" spans="1:6" ht="15.5" x14ac:dyDescent="0.35">
      <c r="A13" s="83" t="s">
        <v>0</v>
      </c>
      <c r="B13" s="190" t="str">
        <f>Certification!$A$5</f>
        <v>SFY 2019-20</v>
      </c>
      <c r="C13" s="190"/>
      <c r="D13" s="190"/>
      <c r="E13" s="94"/>
      <c r="F13" s="94"/>
    </row>
    <row r="14" spans="1:6" ht="15.5" hidden="1" x14ac:dyDescent="0.35">
      <c r="A14" s="241"/>
      <c r="B14" s="241"/>
      <c r="C14" s="241"/>
      <c r="D14" s="241"/>
      <c r="E14" s="269"/>
      <c r="F14" s="241"/>
    </row>
    <row r="15" spans="1:6" ht="15.5" hidden="1" x14ac:dyDescent="0.35">
      <c r="A15" s="241"/>
      <c r="B15" s="241"/>
      <c r="C15" s="241"/>
      <c r="D15" s="241"/>
      <c r="E15" s="269"/>
      <c r="F15" s="241"/>
    </row>
    <row r="16" spans="1:6" ht="15.5" hidden="1" x14ac:dyDescent="0.35">
      <c r="A16" s="241"/>
      <c r="B16" s="241"/>
      <c r="C16" s="241"/>
      <c r="D16" s="241"/>
      <c r="E16" s="269"/>
      <c r="F16" s="241"/>
    </row>
    <row r="17" spans="1:6" ht="15.5" hidden="1" x14ac:dyDescent="0.35">
      <c r="A17" s="241"/>
      <c r="B17" s="241"/>
      <c r="C17" s="241"/>
      <c r="D17" s="241"/>
      <c r="E17" s="269"/>
      <c r="F17" s="241"/>
    </row>
    <row r="69" spans="1:1" hidden="1" x14ac:dyDescent="0.3">
      <c r="A69" s="28" t="s">
        <v>137</v>
      </c>
    </row>
    <row r="70" spans="1:1" hidden="1" x14ac:dyDescent="0.3">
      <c r="A70" s="28" t="s">
        <v>138</v>
      </c>
    </row>
    <row r="71" spans="1:1" hidden="1" x14ac:dyDescent="0.3">
      <c r="A71" s="28" t="s">
        <v>134</v>
      </c>
    </row>
    <row r="72" spans="1:1" hidden="1" x14ac:dyDescent="0.3">
      <c r="A72" s="28" t="s">
        <v>139</v>
      </c>
    </row>
    <row r="73" spans="1:1" hidden="1" x14ac:dyDescent="0.3">
      <c r="A73" s="28" t="s">
        <v>136</v>
      </c>
    </row>
    <row r="74" spans="1:1" hidden="1" x14ac:dyDescent="0.3">
      <c r="A74" s="28" t="s">
        <v>140</v>
      </c>
    </row>
    <row r="75" spans="1:1" hidden="1" x14ac:dyDescent="0.3">
      <c r="A75" s="28" t="s">
        <v>141</v>
      </c>
    </row>
    <row r="76" spans="1:1" hidden="1" x14ac:dyDescent="0.3">
      <c r="A76" s="28" t="s">
        <v>142</v>
      </c>
    </row>
  </sheetData>
  <sheetProtection algorithmName="SHA-512" hashValue="/Ictn6DBPbB7vQ/9R3UBGFZVS1gfilBiTP7YxNBSWYKAyXKp7Xr2frFh4k0ZBHalEmUkdwy8DUlJtFwwRG8jdA==" saltValue="XQdl6jbzp2aXZ/Wr+8Z+8A==" spinCount="100000" sheet="1" objects="1" scenarios="1"/>
  <dataValidations xWindow="587" yWindow="444" count="9">
    <dataValidation allowBlank="1" showInputMessage="1" showErrorMessage="1" prompt="Enter benefits for Mechanic" sqref="C9" xr:uid="{00000000-0002-0000-0800-000000000000}"/>
    <dataValidation allowBlank="1" showInputMessage="1" showErrorMessage="1" prompt="Enter the amount of federal resources or grants that your LEA received for each employee’s salaries and benefits. " sqref="D7:D9" xr:uid="{00000000-0002-0000-0800-000001000000}"/>
    <dataValidation showInputMessage="1" showErrorMessage="1" sqref="A6:A9" xr:uid="{00000000-0002-0000-0800-000002000000}"/>
    <dataValidation allowBlank="1" showInputMessage="1" showErrorMessage="1" prompt="Enter salaries for Mechanic" sqref="B9" xr:uid="{00000000-0002-0000-0800-000003000000}"/>
    <dataValidation allowBlank="1" showInputMessage="1" showErrorMessage="1" prompt="Enter salaries for Bus Drivers " sqref="B7" xr:uid="{00000000-0002-0000-0800-000004000000}"/>
    <dataValidation allowBlank="1" showInputMessage="1" showErrorMessage="1" prompt="Enter salaries for Substitute Driver " sqref="B8" xr:uid="{00000000-0002-0000-0800-000005000000}"/>
    <dataValidation allowBlank="1" showInputMessage="1" showErrorMessage="1" prompt="Enter benefits for Bus Driver " sqref="C7" xr:uid="{00000000-0002-0000-0800-000006000000}"/>
    <dataValidation allowBlank="1" showInputMessage="1" showErrorMessage="1" prompt="Enter benefits for Substitute Driver" sqref="C8" xr:uid="{00000000-0002-0000-0800-000007000000}"/>
    <dataValidation allowBlank="1" showInputMessage="1" showErrorMessage="1" prompt="Press TAB to move input areas" sqref="A1" xr:uid="{00000000-0002-0000-0800-000008000000}"/>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DHCSDOC-2129867196-4979</_dlc_DocId>
    <_dlc_DocIdUrl xmlns="69bc34b3-1921-46c7-8c7a-d18363374b4b">
      <Url>https://dhcscagovauthoring/provgovpart/_layouts/15/DocIdRedir.aspx?ID=DHCSDOC-2129867196-4979</Url>
      <Description>DHCSDOC-2129867196-4979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7986C-7C28-4B40-9389-55F603C5FAF7}">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sharepoint/v3"/>
    <ds:schemaRef ds:uri="http://schemas.microsoft.com/office/infopath/2007/PartnerControls"/>
    <ds:schemaRef ds:uri="c1c1dc04-eeda-4b6e-b2df-40979f5da1d3"/>
    <ds:schemaRef ds:uri="http://schemas.openxmlformats.org/package/2006/metadata/core-properties"/>
    <ds:schemaRef ds:uri="69bc34b3-1921-46c7-8c7a-d18363374b4b"/>
    <ds:schemaRef ds:uri="http://www.w3.org/XML/1998/namespace"/>
  </ds:schemaRefs>
</ds:datastoreItem>
</file>

<file path=customXml/itemProps2.xml><?xml version="1.0" encoding="utf-8"?>
<ds:datastoreItem xmlns:ds="http://schemas.openxmlformats.org/officeDocument/2006/customXml" ds:itemID="{5E638D6A-FFFF-42B8-8729-D956FA07716B}">
  <ds:schemaRefs>
    <ds:schemaRef ds:uri="http://schemas.microsoft.com/sharepoint/events"/>
  </ds:schemaRefs>
</ds:datastoreItem>
</file>

<file path=customXml/itemProps3.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4.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5.xml><?xml version="1.0" encoding="utf-8"?>
<ds:datastoreItem xmlns:ds="http://schemas.openxmlformats.org/officeDocument/2006/customXml" ds:itemID="{D8370625-EFF9-4E7C-92D8-B71A313A4B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33</vt:i4>
      </vt:variant>
    </vt:vector>
  </HeadingPairs>
  <TitlesOfParts>
    <vt:vector size="46" baseType="lpstr">
      <vt:lpstr>Certification</vt:lpstr>
      <vt:lpstr>Allocation Statistics</vt:lpstr>
      <vt:lpstr>WS A Summary</vt:lpstr>
      <vt:lpstr>WS B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 Interim Reimb.</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S&amp;B Data'!Print_Area</vt:lpstr>
      <vt:lpstr>'WS B.1 Funding'!Print_Area</vt:lpstr>
      <vt:lpstr>'WS C Other Costs'!Print_Area</vt:lpstr>
      <vt:lpstr>'WS D Contractor Costs'!Print_Area</vt:lpstr>
      <vt:lpstr>'WS E Transportation'!Print_Area</vt:lpstr>
      <vt:lpstr>'WS F Interim Reimb.'!Print_Area</vt:lpstr>
      <vt:lpstr>Certification!Print_Titles</vt:lpstr>
      <vt:lpstr>'WS A Summary'!Print_Titles</vt:lpstr>
      <vt:lpstr>'WS B S&amp;B Data'!Print_Titles</vt:lpstr>
      <vt:lpstr>'WS F Interim Reimb.'!Print_Titles</vt:lpstr>
      <vt:lpstr>TitleRegion1.a5.d13.10</vt:lpstr>
      <vt:lpstr>TitleRegion1.a5.f10.9</vt:lpstr>
      <vt:lpstr>TitleRegion1.a5.h30.4</vt:lpstr>
      <vt:lpstr>TitleRegion1.a5.I7.12</vt:lpstr>
      <vt:lpstr>TitleRegion1.a5.k30.11</vt:lpstr>
      <vt:lpstr>TitleRegion1.a5.l37.7</vt:lpstr>
      <vt:lpstr>TitleRegion1.a6.a8.2</vt:lpstr>
      <vt:lpstr>TitleRegion1.a7.e34.13</vt:lpstr>
      <vt:lpstr>TitleRegion1.b5.e70.3</vt:lpstr>
      <vt:lpstr>TitleRegion1.b5.g30.5</vt:lpstr>
      <vt:lpstr>TitleRegion1.b5.h30.8</vt:lpstr>
      <vt:lpstr>TitleRegion1.b5.j30.6</vt:lpstr>
      <vt:lpstr>TitleRegion1.b56.e71.1</vt:lpstr>
      <vt:lpstr>TitleRegion2.a9.c18.2</vt:lpstr>
      <vt:lpstr>TitleRegion3.a19.b24.2</vt:lpstr>
      <vt:lpstr>TitleRegion4.a25.b28.2</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FY19-20CRCSFORM6299</dc:title>
  <dc:creator>Guidehouse</dc:creator>
  <cp:keywords/>
  <cp:lastModifiedBy>Marna Metcalf</cp:lastModifiedBy>
  <cp:lastPrinted>2022-03-14T03:39:02Z</cp:lastPrinted>
  <dcterms:created xsi:type="dcterms:W3CDTF">2006-12-08T19:43:58Z</dcterms:created>
  <dcterms:modified xsi:type="dcterms:W3CDTF">2022-03-14T03:42:00Z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1995d445-3b67-464c-9f7c-ffe45d5d1f18</vt:lpwstr>
  </property>
  <property fmtid="{D5CDD505-2E9C-101B-9397-08002B2CF9AE}" pid="14" name="Division">
    <vt:lpwstr>28;#Local Governmental Financing|80c71d1a-be15-484a-88bb-f1f056d69f94</vt:lpwstr>
  </property>
</Properties>
</file>