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Web Posting\"/>
    </mc:Choice>
  </mc:AlternateContent>
  <bookViews>
    <workbookView xWindow="0" yWindow="0" windowWidth="19200" windowHeight="10860"/>
  </bookViews>
  <sheets>
    <sheet name="PR Max FY 2018-19"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2018-19'!$A$2:$J$69</definedName>
    <definedName name="_xlnm.Print_Titles" localSheetId="0">'PR Max FY 2018-19'!$10:$10</definedName>
    <definedName name="TitleRegion1.a9.j68">Table1[#All]</definedName>
    <definedName name="TitleRegion1.a9.j69.1">'PR Max FY 2018-19'!$A$9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19" l="1"/>
  <c r="H12" i="19" s="1"/>
  <c r="I12" i="19" s="1"/>
  <c r="G13" i="19"/>
  <c r="H13" i="19" s="1"/>
  <c r="I13" i="19" s="1"/>
  <c r="G14" i="19"/>
  <c r="H14" i="19" s="1"/>
  <c r="I14" i="19" s="1"/>
  <c r="G15" i="19"/>
  <c r="H15" i="19" s="1"/>
  <c r="I15" i="19" s="1"/>
  <c r="G16" i="19"/>
  <c r="H16" i="19" s="1"/>
  <c r="I16" i="19" s="1"/>
  <c r="G17" i="19"/>
  <c r="H17" i="19" s="1"/>
  <c r="I17" i="19" s="1"/>
  <c r="G18" i="19"/>
  <c r="H18" i="19" s="1"/>
  <c r="I18" i="19" s="1"/>
  <c r="G19" i="19"/>
  <c r="H19" i="19" s="1"/>
  <c r="I19" i="19" s="1"/>
  <c r="G20" i="19"/>
  <c r="H20" i="19" s="1"/>
  <c r="I20" i="19" s="1"/>
  <c r="G21" i="19"/>
  <c r="H21" i="19" s="1"/>
  <c r="I21" i="19" s="1"/>
  <c r="G22" i="19"/>
  <c r="H22" i="19" s="1"/>
  <c r="I22" i="19" s="1"/>
  <c r="G23" i="19"/>
  <c r="H23" i="19" s="1"/>
  <c r="I23" i="19" s="1"/>
  <c r="G24" i="19"/>
  <c r="H24" i="19" s="1"/>
  <c r="I24" i="19" s="1"/>
  <c r="G25" i="19"/>
  <c r="H25" i="19" s="1"/>
  <c r="I25" i="19" s="1"/>
  <c r="G26" i="19"/>
  <c r="H26" i="19" s="1"/>
  <c r="I26" i="19" s="1"/>
  <c r="G27" i="19"/>
  <c r="H27" i="19" s="1"/>
  <c r="I27" i="19" s="1"/>
  <c r="G28" i="19"/>
  <c r="H28" i="19" s="1"/>
  <c r="I28" i="19" s="1"/>
  <c r="G29" i="19"/>
  <c r="H29" i="19" s="1"/>
  <c r="I29" i="19" s="1"/>
  <c r="G30" i="19"/>
  <c r="H30" i="19" s="1"/>
  <c r="I30" i="19" s="1"/>
  <c r="G31" i="19"/>
  <c r="H31" i="19" s="1"/>
  <c r="I31" i="19" s="1"/>
  <c r="G32" i="19"/>
  <c r="H32" i="19" s="1"/>
  <c r="I32" i="19" s="1"/>
  <c r="G33" i="19"/>
  <c r="H33" i="19" s="1"/>
  <c r="I33" i="19" s="1"/>
  <c r="G34" i="19"/>
  <c r="H34" i="19" s="1"/>
  <c r="I34" i="19" s="1"/>
  <c r="G35" i="19"/>
  <c r="H35" i="19" s="1"/>
  <c r="I35" i="19" s="1"/>
  <c r="G36" i="19"/>
  <c r="H36" i="19" s="1"/>
  <c r="I36" i="19" s="1"/>
  <c r="G37" i="19"/>
  <c r="H37" i="19" s="1"/>
  <c r="I37" i="19" s="1"/>
  <c r="G38" i="19"/>
  <c r="H38" i="19" s="1"/>
  <c r="I38" i="19" s="1"/>
  <c r="G39" i="19"/>
  <c r="H39" i="19" s="1"/>
  <c r="I39" i="19" s="1"/>
  <c r="G40" i="19"/>
  <c r="H40" i="19" s="1"/>
  <c r="I40" i="19" s="1"/>
  <c r="G41" i="19"/>
  <c r="H41" i="19" s="1"/>
  <c r="I41" i="19" s="1"/>
  <c r="G42" i="19"/>
  <c r="H42" i="19" s="1"/>
  <c r="I42" i="19" s="1"/>
  <c r="G43" i="19"/>
  <c r="H43" i="19" s="1"/>
  <c r="I43" i="19" s="1"/>
  <c r="G44" i="19"/>
  <c r="H44" i="19" s="1"/>
  <c r="I44" i="19" s="1"/>
  <c r="G45" i="19"/>
  <c r="H45" i="19" s="1"/>
  <c r="I45" i="19" s="1"/>
  <c r="G46" i="19"/>
  <c r="H46" i="19" s="1"/>
  <c r="I46" i="19" s="1"/>
  <c r="G47" i="19"/>
  <c r="H47" i="19" s="1"/>
  <c r="I47" i="19" s="1"/>
  <c r="G48" i="19"/>
  <c r="H48" i="19" s="1"/>
  <c r="I48" i="19" s="1"/>
  <c r="G49" i="19"/>
  <c r="H49" i="19" s="1"/>
  <c r="I49" i="19" s="1"/>
  <c r="G50" i="19"/>
  <c r="H50" i="19" s="1"/>
  <c r="I50" i="19" s="1"/>
  <c r="G51" i="19"/>
  <c r="H51" i="19" s="1"/>
  <c r="I51" i="19" s="1"/>
  <c r="G52" i="19"/>
  <c r="H52" i="19" s="1"/>
  <c r="I52" i="19" s="1"/>
  <c r="G53" i="19"/>
  <c r="H53" i="19" s="1"/>
  <c r="I53" i="19" s="1"/>
  <c r="G54" i="19"/>
  <c r="H54" i="19" s="1"/>
  <c r="I54" i="19" s="1"/>
  <c r="G55" i="19"/>
  <c r="H55" i="19" s="1"/>
  <c r="I55" i="19" s="1"/>
  <c r="G56" i="19"/>
  <c r="H56" i="19" s="1"/>
  <c r="I56" i="19" s="1"/>
  <c r="G57" i="19"/>
  <c r="H57" i="19" s="1"/>
  <c r="I57" i="19" s="1"/>
  <c r="G58" i="19"/>
  <c r="H58" i="19" s="1"/>
  <c r="I58" i="19" s="1"/>
  <c r="G59" i="19"/>
  <c r="H59" i="19" s="1"/>
  <c r="I59" i="19" s="1"/>
  <c r="G60" i="19"/>
  <c r="H60" i="19" s="1"/>
  <c r="I60" i="19" s="1"/>
  <c r="G61" i="19"/>
  <c r="H61" i="19" s="1"/>
  <c r="I61" i="19" s="1"/>
  <c r="G62" i="19"/>
  <c r="H62" i="19" s="1"/>
  <c r="I62" i="19" s="1"/>
  <c r="G63" i="19"/>
  <c r="H63" i="19" s="1"/>
  <c r="I63" i="19" s="1"/>
  <c r="G64" i="19"/>
  <c r="H64" i="19" s="1"/>
  <c r="I64" i="19" s="1"/>
  <c r="G65" i="19"/>
  <c r="H65" i="19" s="1"/>
  <c r="I65" i="19" s="1"/>
  <c r="G66" i="19"/>
  <c r="H66" i="19" s="1"/>
  <c r="I66" i="19" s="1"/>
  <c r="G67" i="19"/>
  <c r="H67" i="19" s="1"/>
  <c r="I67" i="19" s="1"/>
  <c r="G68" i="19"/>
  <c r="H68" i="19" s="1"/>
  <c r="I68" i="19" s="1"/>
  <c r="G69" i="19"/>
  <c r="H69" i="19" s="1"/>
  <c r="I69" i="19" s="1"/>
  <c r="G11" i="19"/>
  <c r="H11" i="19" s="1"/>
  <c r="I11" i="19" s="1"/>
  <c r="J11" i="19" l="1"/>
  <c r="J12" i="19" l="1"/>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alcChain>
</file>

<file path=xl/sharedStrings.xml><?xml version="1.0" encoding="utf-8"?>
<sst xmlns="http://schemas.openxmlformats.org/spreadsheetml/2006/main" count="88" uniqueCount="88">
  <si>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</si>
  <si>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</si>
  <si>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</si>
  <si>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</si>
  <si>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</si>
  <si>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</si>
  <si>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</si>
  <si>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</si>
  <si>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</si>
  <si>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</si>
  <si>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</si>
  <si>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</si>
  <si>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</si>
  <si>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</si>
  <si>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</si>
  <si>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</si>
  <si>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</si>
  <si>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</si>
  <si>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</si>
  <si>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</si>
  <si>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</si>
  <si>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</si>
  <si>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</si>
  <si>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</si>
  <si>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</si>
  <si>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</si>
  <si>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</si>
  <si>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</si>
  <si>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</si>
  <si>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</si>
  <si>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</si>
  <si>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</si>
  <si>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</si>
  <si>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</si>
  <si>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</si>
  <si>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</si>
  <si>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</si>
  <si>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</si>
  <si>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</si>
  <si>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</si>
  <si>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</si>
  <si>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</si>
  <si>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</si>
  <si>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</si>
  <si>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</si>
  <si>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</si>
  <si>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</si>
  <si>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</si>
  <si>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</si>
  <si>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</si>
  <si>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</si>
  <si>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</si>
  <si>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</si>
  <si>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</si>
  <si>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</si>
  <si>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</si>
  <si>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</si>
  <si>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</si>
  <si>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</si>
  <si>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</si>
  <si>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</si>
  <si>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</si>
  <si>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</si>
  <si>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</si>
  <si>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FY 2014-15 Funds Distributed by SCO</t>
  </si>
  <si>
    <t>FY 2015-16 Funds Distributed by SCO</t>
  </si>
  <si>
    <t>FY 2016-17 Funds Distributed by SCO</t>
  </si>
  <si>
    <t>FY 2017-18 Funds Distributed by SCO</t>
  </si>
  <si>
    <t>CSS Average</t>
  </si>
  <si>
    <t>B</t>
  </si>
  <si>
    <t>D</t>
  </si>
  <si>
    <t>Maximum Prudent Reserve Level</t>
  </si>
  <si>
    <t xml:space="preserve">Mental Health Services Act </t>
  </si>
  <si>
    <t>Prudent Reserve Funding Levels</t>
  </si>
  <si>
    <t>For assistance, please contact MHSA@dhcs.ca.gov</t>
  </si>
  <si>
    <t>F</t>
  </si>
  <si>
    <t>CSS Funds</t>
  </si>
  <si>
    <t>H = G x 76%</t>
  </si>
  <si>
    <t>G = B+C+D+E+F</t>
  </si>
  <si>
    <t>I = H/5</t>
  </si>
  <si>
    <t>J = I x 33%</t>
  </si>
  <si>
    <t>Reference: 9 CCR § 3420.30</t>
  </si>
  <si>
    <r>
      <t>Total</t>
    </r>
    <r>
      <rPr>
        <b/>
        <vertAlign val="superscript"/>
        <sz val="12"/>
        <color theme="1"/>
        <rFont val="Arial"/>
        <family val="2"/>
      </rPr>
      <t>1</t>
    </r>
  </si>
  <si>
    <t>Fiscal Year: 2019-20</t>
  </si>
  <si>
    <t>FY 2018-19 Funds Distributed by SCO</t>
  </si>
  <si>
    <r>
      <rPr>
        <vertAlign val="superscript"/>
        <sz val="12"/>
        <color theme="1"/>
        <rFont val="Arial"/>
        <family val="2"/>
      </rPr>
      <t>1</t>
    </r>
    <r>
      <rPr>
        <sz val="12"/>
        <color theme="1"/>
        <rFont val="Arial"/>
        <family val="2"/>
      </rPr>
      <t>Funds distributed by the SCO will include actual distributions to counties made from July through June of each fiscal year and can be found on the SCO's website:</t>
    </r>
  </si>
  <si>
    <t>Monthly Mental Health Service Fund (ca.gov)</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</si>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</sst>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sz val="10"/>
      <color rgb="FF000000"/>
      <name val="Times New Roman"/>
      <family val="1"/>
    </font>
    <font>
      <sz val="11"/>
      <color theme="1"/>
      <name val="Calibri"/>
      <family val="2"/>
      <scheme val="minor"/>
    </font>
    <font>
      <sz val="12"/>
      <color theme="1"/>
      <name val="Arial"/>
      <family val="2"/>
    </font>
    <font>
      <b/>
      <sz val="12"/>
      <color theme="1"/>
      <name val="Arial"/>
      <family val="2"/>
    </font>
    <font>
      <vertAlign val="superscript"/>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7" fillId="0" borderId="0" applyNumberFormat="0" applyFill="0" applyBorder="0" applyAlignment="0" applyProtection="0"/>
  </cellStyleXfs>
  <cellXfs count="25">
    <xf numFmtId="0" fontId="0" fillId="0" borderId="0" xfId="0"/>
    <xf numFmtId="0" fontId="9" fillId="0" borderId="0" xfId="0" applyFont="1" applyProtection="1">
      <protection locked="0"/>
    </xf>
    <xf numFmtId="0" fontId="3" fillId="0" borderId="0" xfId="0" applyFont="1" applyProtection="1">
      <protection locked="0"/>
    </xf>
    <xf numFmtId="0" fontId="4" fillId="0" borderId="0" xfId="0" applyFont="1" applyAlignment="1" applyProtection="1">
      <protection locked="0"/>
    </xf>
    <xf numFmtId="0" fontId="4" fillId="0" borderId="0" xfId="0" applyFont="1" applyProtection="1">
      <protection locked="0"/>
    </xf>
    <xf numFmtId="0" fontId="3" fillId="0" borderId="0" xfId="0" applyFont="1" applyAlignment="1" applyProtection="1">
      <alignment wrapText="1"/>
      <protection locked="0"/>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2" xfId="0" applyFont="1" applyBorder="1" applyProtection="1">
      <protection locked="0"/>
    </xf>
    <xf numFmtId="43" fontId="3" fillId="0" borderId="1" xfId="2" applyFont="1" applyBorder="1" applyProtection="1">
      <protection locked="0"/>
    </xf>
    <xf numFmtId="43" fontId="3" fillId="0" borderId="1" xfId="0" applyNumberFormat="1" applyFont="1" applyBorder="1" applyProtection="1">
      <protection locked="0"/>
    </xf>
    <xf numFmtId="43" fontId="3" fillId="0" borderId="3" xfId="0" applyNumberFormat="1" applyFont="1" applyBorder="1" applyProtection="1">
      <protection locked="0"/>
    </xf>
    <xf numFmtId="43" fontId="3" fillId="0" borderId="0" xfId="2" applyFont="1" applyProtection="1">
      <protection locked="0"/>
    </xf>
    <xf numFmtId="0" fontId="3" fillId="0" borderId="5" xfId="0" applyFont="1" applyBorder="1" applyProtection="1">
      <protection locked="0"/>
    </xf>
    <xf numFmtId="43" fontId="3" fillId="0" borderId="6" xfId="2" applyFont="1" applyBorder="1" applyProtection="1">
      <protection locked="0"/>
    </xf>
    <xf numFmtId="43" fontId="3" fillId="0" borderId="6" xfId="0" applyNumberFormat="1" applyFont="1" applyBorder="1" applyProtection="1">
      <protection locked="0"/>
    </xf>
    <xf numFmtId="43" fontId="3" fillId="0" borderId="7" xfId="0" applyNumberFormat="1" applyFont="1" applyBorder="1" applyProtection="1">
      <protection locked="0"/>
    </xf>
    <xf numFmtId="43" fontId="3" fillId="0" borderId="0" xfId="0" applyNumberFormat="1" applyFont="1" applyProtection="1">
      <protection locked="0"/>
    </xf>
    <xf numFmtId="0" fontId="8" fillId="0" borderId="0" xfId="3" applyFont="1" applyProtection="1">
      <protection locked="0"/>
    </xf>
    <xf numFmtId="0" fontId="3" fillId="0" borderId="0" xfId="0" applyFont="1" applyProtection="1"/>
    <xf numFmtId="0" fontId="4" fillId="0" borderId="0" xfId="0" applyFont="1" applyAlignment="1" applyProtection="1">
      <alignment wrapText="1"/>
    </xf>
    <xf numFmtId="0" fontId="4" fillId="0" borderId="0" xfId="0" applyFont="1" applyAlignment="1" applyProtection="1"/>
    <xf numFmtId="0" fontId="3" fillId="0" borderId="0" xfId="0" applyFont="1" applyAlignment="1" applyProtection="1">
      <alignment wrapText="1"/>
    </xf>
  </cellXfs>
  <cellStyles count="4">
    <cellStyle name="Comma" xfId="2" builtinId="3"/>
    <cellStyle name="Hyperlink" xfId="3" builtinId="8"/>
    <cellStyle name="Normal" xfId="0" builtinId="0"/>
    <cellStyle name="Normal 2" xfId="1"/>
  </cellStyles>
  <dxfs count="15">
    <dxf>
      <font>
        <b val="0"/>
        <i val="0"/>
        <strike val="0"/>
        <condense val="0"/>
        <extend val="0"/>
        <outline val="0"/>
        <shadow val="0"/>
        <u val="none"/>
        <vertAlign val="baseline"/>
        <sz val="12"/>
        <color theme="1"/>
        <name val="Arial"/>
        <scheme val="none"/>
      </font>
      <protection locked="0" hidden="0"/>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id="1" name="Table1" displayName="Table1" ref="A10:J69" totalsRowShown="0" headerRowDxfId="1" dataDxfId="0" headerRowBorderDxfId="14" tableBorderDxfId="13" totalsRowBorderDxfId="12" dataCellStyle="Comma">
  <autoFilter ref="A10:J69"/>
  <tableColumns count="10">
    <tableColumn id="1" name="County" dataDxfId="11"/>
    <tableColumn id="2" name="FY 2014-15 Funds Distributed by SCO" dataDxfId="10" dataCellStyle="Comma"/>
    <tableColumn id="3" name="FY 2015-16 Funds Distributed by SCO" dataDxfId="9" dataCellStyle="Comma"/>
    <tableColumn id="4" name="FY 2016-17 Funds Distributed by SCO" dataDxfId="8" dataCellStyle="Comma"/>
    <tableColumn id="5" name="FY 2017-18 Funds Distributed by SCO" dataDxfId="7" dataCellStyle="Comma"/>
    <tableColumn id="6" name="FY 2018-19 Funds Distributed by SCO" dataDxfId="6" dataCellStyle="Comma"/>
    <tableColumn id="7" name="Total1" dataDxfId="5" dataCellStyle="Comma">
      <calculatedColumnFormula>B11+C11+D11+E11+F11</calculatedColumnFormula>
    </tableColumn>
    <tableColumn id="10" name="CSS Funds" dataDxfId="4" dataCellStyle="Comma">
      <calculatedColumnFormula>Table1[[#This Row],[Total1]]*0.76</calculatedColumnFormula>
    </tableColumn>
    <tableColumn id="8" name="CSS Average" dataDxfId="3">
      <calculatedColumnFormula>H11/5</calculatedColumnFormula>
    </tableColumn>
    <tableColumn id="9" name="Maximum Prudent Reserve Level" dataDxfId="2">
      <calculatedColumnFormula>ROUND(I11*0.33,2)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o.ca.gov/ard_payments_mentalhealthservicefun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tabSelected="1" topLeftCell="F58" zoomScale="85" zoomScaleNormal="85" workbookViewId="0">
      <selection activeCell="A9" sqref="A9"/>
    </sheetView>
  </sheetViews>
  <sheetFormatPr defaultColWidth="0" defaultRowHeight="15.5" zeroHeight="1" x14ac:dyDescent="0.35"/>
  <cols>
    <col min="1" max="10" width="27.7265625" style="2" customWidth="1"/>
    <col min="11" max="11" width="18.81640625" style="2" hidden="1" customWidth="1"/>
    <col min="12" max="16384" width="9.1796875" style="2" hidden="1"/>
  </cols>
  <sheetData>
    <row r="1" spans="1:11" s="21" customFormat="1" x14ac:dyDescent="0.35">
      <c r="A1" s="1" t="s">
        <v>87</v>
      </c>
    </row>
    <row r="2" spans="1:11" s="21" customFormat="1" x14ac:dyDescent="0.35">
      <c r="A2" s="3" t="s">
        <v>60</v>
      </c>
    </row>
    <row r="3" spans="1:11" s="21" customFormat="1" x14ac:dyDescent="0.35">
      <c r="A3" s="4" t="s">
        <v>72</v>
      </c>
    </row>
    <row r="4" spans="1:11" s="21" customFormat="1" x14ac:dyDescent="0.35">
      <c r="A4" s="4" t="s">
        <v>73</v>
      </c>
    </row>
    <row r="5" spans="1:11" s="21" customFormat="1" x14ac:dyDescent="0.35">
      <c r="A5" s="4" t="s">
        <v>83</v>
      </c>
    </row>
    <row r="6" spans="1:11" s="24" customFormat="1" x14ac:dyDescent="0.35">
      <c r="A6" s="3" t="s">
        <v>81</v>
      </c>
      <c r="B6" s="22"/>
      <c r="C6" s="22"/>
      <c r="D6" s="22"/>
      <c r="E6" s="23"/>
      <c r="F6" s="22"/>
      <c r="G6" s="22"/>
      <c r="H6" s="22"/>
      <c r="I6" s="22"/>
      <c r="J6" s="22"/>
    </row>
    <row r="7" spans="1:11" s="24" customFormat="1" x14ac:dyDescent="0.35">
      <c r="A7" s="3" t="s">
        <v>74</v>
      </c>
      <c r="B7" s="22"/>
      <c r="C7" s="22"/>
      <c r="D7" s="22"/>
      <c r="E7" s="23"/>
      <c r="F7" s="22"/>
      <c r="G7" s="22"/>
      <c r="H7" s="22"/>
      <c r="I7" s="22"/>
      <c r="J7" s="22"/>
    </row>
    <row r="8" spans="1:11" s="24" customFormat="1" x14ac:dyDescent="0.35">
      <c r="A8" s="23"/>
      <c r="B8" s="22"/>
      <c r="C8" s="22"/>
      <c r="D8" s="22"/>
      <c r="E8" s="23"/>
      <c r="F8" s="22"/>
      <c r="G8" s="22"/>
      <c r="H8" s="22"/>
      <c r="I8" s="22"/>
      <c r="J8" s="22"/>
    </row>
    <row r="9" spans="1:11" s="5" customFormat="1" x14ac:dyDescent="0.35">
      <c r="A9" s="6" t="s">
        <v>61</v>
      </c>
      <c r="B9" s="6" t="s">
        <v>69</v>
      </c>
      <c r="C9" s="6" t="s">
        <v>62</v>
      </c>
      <c r="D9" s="6" t="s">
        <v>70</v>
      </c>
      <c r="E9" s="6" t="s">
        <v>63</v>
      </c>
      <c r="F9" s="6" t="s">
        <v>75</v>
      </c>
      <c r="G9" s="6" t="s">
        <v>78</v>
      </c>
      <c r="H9" s="6" t="s">
        <v>77</v>
      </c>
      <c r="I9" s="7" t="s">
        <v>79</v>
      </c>
      <c r="J9" s="7" t="s">
        <v>80</v>
      </c>
    </row>
    <row r="10" spans="1:11" s="5" customFormat="1" ht="39.75" customHeight="1" x14ac:dyDescent="0.35">
      <c r="A10" s="8" t="s">
        <v>0</v>
      </c>
      <c r="B10" s="8" t="s">
        <v>64</v>
      </c>
      <c r="C10" s="8" t="s">
        <v>65</v>
      </c>
      <c r="D10" s="8" t="s">
        <v>66</v>
      </c>
      <c r="E10" s="8" t="s">
        <v>67</v>
      </c>
      <c r="F10" s="8" t="s">
        <v>84</v>
      </c>
      <c r="G10" s="8" t="s">
        <v>82</v>
      </c>
      <c r="H10" s="8" t="s">
        <v>76</v>
      </c>
      <c r="I10" s="9" t="s">
        <v>68</v>
      </c>
      <c r="J10" s="9" t="s">
        <v>71</v>
      </c>
    </row>
    <row r="11" spans="1:11" x14ac:dyDescent="0.35">
      <c r="A11" s="10" t="s">
        <v>1</v>
      </c>
      <c r="B11" s="11">
        <v>60749112.290000007</v>
      </c>
      <c r="C11" s="11">
        <v>50739358.18</v>
      </c>
      <c r="D11" s="11">
        <v>65286760.140000008</v>
      </c>
      <c r="E11" s="11">
        <v>70551654.329999998</v>
      </c>
      <c r="F11" s="11">
        <v>71236458.150000006</v>
      </c>
      <c r="G11" s="11">
        <f t="shared" ref="G11:G69" si="0">B11+C11+D11+E11+F11</f>
        <v>318563343.09000003</v>
      </c>
      <c r="H11" s="11">
        <f>Table1[[#This Row],[Total1]]*0.76</f>
        <v>242108140.74840003</v>
      </c>
      <c r="I11" s="12">
        <f t="shared" ref="I11:I42" si="1">H11/5</f>
        <v>48421628.149680004</v>
      </c>
      <c r="J11" s="13">
        <f>ROUND(I11*0.33,2)</f>
        <v>15979137.289999999</v>
      </c>
      <c r="K11" s="14"/>
    </row>
    <row r="12" spans="1:11" x14ac:dyDescent="0.35">
      <c r="A12" s="10" t="s">
        <v>57</v>
      </c>
      <c r="B12" s="11">
        <v>1548718.0800000001</v>
      </c>
      <c r="C12" s="11">
        <v>1421615.6300000001</v>
      </c>
      <c r="D12" s="11">
        <v>1488718.41</v>
      </c>
      <c r="E12" s="11">
        <v>1499512.8499999999</v>
      </c>
      <c r="F12" s="11">
        <v>1516153.9599999997</v>
      </c>
      <c r="G12" s="11">
        <f t="shared" si="0"/>
        <v>7474718.9299999997</v>
      </c>
      <c r="H12" s="11">
        <f>Table1[[#This Row],[Total1]]*0.76</f>
        <v>5680786.3867999995</v>
      </c>
      <c r="I12" s="12">
        <f t="shared" si="1"/>
        <v>1136157.2773599999</v>
      </c>
      <c r="J12" s="13">
        <f t="shared" ref="J12:J69" si="2">ROUND(I12*0.33,2)</f>
        <v>374931.9</v>
      </c>
    </row>
    <row r="13" spans="1:11" x14ac:dyDescent="0.35">
      <c r="A13" s="10" t="s">
        <v>2</v>
      </c>
      <c r="B13" s="11">
        <v>2787774.09</v>
      </c>
      <c r="C13" s="11">
        <v>2471708.5699999998</v>
      </c>
      <c r="D13" s="11">
        <v>2815211.03</v>
      </c>
      <c r="E13" s="11">
        <v>2931915.6899999995</v>
      </c>
      <c r="F13" s="11">
        <v>2923492.7</v>
      </c>
      <c r="G13" s="11">
        <f t="shared" si="0"/>
        <v>13930102.079999998</v>
      </c>
      <c r="H13" s="11">
        <f>Table1[[#This Row],[Total1]]*0.76</f>
        <v>10586877.580799999</v>
      </c>
      <c r="I13" s="12">
        <f t="shared" si="1"/>
        <v>2117375.5161599996</v>
      </c>
      <c r="J13" s="13">
        <f t="shared" si="2"/>
        <v>698733.92</v>
      </c>
    </row>
    <row r="14" spans="1:11" x14ac:dyDescent="0.35">
      <c r="A14" s="10" t="s">
        <v>58</v>
      </c>
      <c r="B14" s="11">
        <v>5147264.6000000006</v>
      </c>
      <c r="C14" s="11">
        <v>4298016.3600000003</v>
      </c>
      <c r="D14" s="11">
        <v>5539335.709999999</v>
      </c>
      <c r="E14" s="11">
        <v>5994545.0099999988</v>
      </c>
      <c r="F14" s="11">
        <v>5924157.54</v>
      </c>
      <c r="G14" s="11">
        <f t="shared" si="0"/>
        <v>26903319.219999999</v>
      </c>
      <c r="H14" s="11">
        <f>Table1[[#This Row],[Total1]]*0.76</f>
        <v>20446522.6072</v>
      </c>
      <c r="I14" s="12">
        <f t="shared" si="1"/>
        <v>4089304.5214400003</v>
      </c>
      <c r="J14" s="13">
        <f t="shared" si="2"/>
        <v>1349470.49</v>
      </c>
    </row>
    <row r="15" spans="1:11" x14ac:dyDescent="0.35">
      <c r="A15" s="10" t="s">
        <v>3</v>
      </c>
      <c r="B15" s="11">
        <v>9936083.8599999975</v>
      </c>
      <c r="C15" s="11">
        <v>8308618.3399999999</v>
      </c>
      <c r="D15" s="11">
        <v>10595876.01</v>
      </c>
      <c r="E15" s="11">
        <v>11405471.799999999</v>
      </c>
      <c r="F15" s="11">
        <v>11272277.890000001</v>
      </c>
      <c r="G15" s="11">
        <f t="shared" si="0"/>
        <v>51518327.899999991</v>
      </c>
      <c r="H15" s="11">
        <f>Table1[[#This Row],[Total1]]*0.76</f>
        <v>39153929.203999996</v>
      </c>
      <c r="I15" s="12">
        <f t="shared" si="1"/>
        <v>7830785.8407999994</v>
      </c>
      <c r="J15" s="13">
        <f t="shared" si="2"/>
        <v>2584159.33</v>
      </c>
    </row>
    <row r="16" spans="1:11" x14ac:dyDescent="0.35">
      <c r="A16" s="10" t="s">
        <v>4</v>
      </c>
      <c r="B16" s="11">
        <v>3014370.6</v>
      </c>
      <c r="C16" s="11">
        <v>2644534.8499999996</v>
      </c>
      <c r="D16" s="11">
        <v>3069248.02</v>
      </c>
      <c r="E16" s="11">
        <v>3208867.31</v>
      </c>
      <c r="F16" s="11">
        <v>3194187.44</v>
      </c>
      <c r="G16" s="11">
        <f t="shared" si="0"/>
        <v>15131208.219999999</v>
      </c>
      <c r="H16" s="11">
        <f>Table1[[#This Row],[Total1]]*0.76</f>
        <v>11499718.247199999</v>
      </c>
      <c r="I16" s="12">
        <f t="shared" si="1"/>
        <v>2299943.6494399998</v>
      </c>
      <c r="J16" s="13">
        <f t="shared" si="2"/>
        <v>758981.4</v>
      </c>
    </row>
    <row r="17" spans="1:10" x14ac:dyDescent="0.35">
      <c r="A17" s="10" t="s">
        <v>5</v>
      </c>
      <c r="B17" s="11">
        <v>2510153.0099999998</v>
      </c>
      <c r="C17" s="11">
        <v>2249073.4</v>
      </c>
      <c r="D17" s="11">
        <v>2494476.37</v>
      </c>
      <c r="E17" s="11">
        <v>2568596.2199999997</v>
      </c>
      <c r="F17" s="11">
        <v>2576096.39</v>
      </c>
      <c r="G17" s="11">
        <f t="shared" si="0"/>
        <v>12398395.390000001</v>
      </c>
      <c r="H17" s="11">
        <f>Table1[[#This Row],[Total1]]*0.76</f>
        <v>9422780.4964000005</v>
      </c>
      <c r="I17" s="12">
        <f t="shared" si="1"/>
        <v>1884556.0992800002</v>
      </c>
      <c r="J17" s="13">
        <f t="shared" si="2"/>
        <v>621903.51</v>
      </c>
    </row>
    <row r="18" spans="1:10" x14ac:dyDescent="0.35">
      <c r="A18" s="10" t="s">
        <v>6</v>
      </c>
      <c r="B18" s="11">
        <v>38589737.430000007</v>
      </c>
      <c r="C18" s="11">
        <v>32109773.279999997</v>
      </c>
      <c r="D18" s="11">
        <v>41769374.419999994</v>
      </c>
      <c r="E18" s="11">
        <v>45360350.140000008</v>
      </c>
      <c r="F18" s="11">
        <v>45865655.089999996</v>
      </c>
      <c r="G18" s="11">
        <f t="shared" si="0"/>
        <v>203694890.36000001</v>
      </c>
      <c r="H18" s="11">
        <f>Table1[[#This Row],[Total1]]*0.76</f>
        <v>154808116.67360002</v>
      </c>
      <c r="I18" s="12">
        <f t="shared" si="1"/>
        <v>30961623.334720004</v>
      </c>
      <c r="J18" s="13">
        <f t="shared" si="2"/>
        <v>10217335.699999999</v>
      </c>
    </row>
    <row r="19" spans="1:10" x14ac:dyDescent="0.35">
      <c r="A19" s="10" t="s">
        <v>59</v>
      </c>
      <c r="B19" s="11">
        <v>2642171.5900000003</v>
      </c>
      <c r="C19" s="11">
        <v>2343454.4500000002</v>
      </c>
      <c r="D19" s="11">
        <v>2637630.65</v>
      </c>
      <c r="E19" s="11">
        <v>2728833.71</v>
      </c>
      <c r="F19" s="11">
        <v>2734771.63</v>
      </c>
      <c r="G19" s="11">
        <f t="shared" si="0"/>
        <v>13086862.030000001</v>
      </c>
      <c r="H19" s="11">
        <f>Table1[[#This Row],[Total1]]*0.76</f>
        <v>9946015.1428000014</v>
      </c>
      <c r="I19" s="12">
        <f t="shared" si="1"/>
        <v>1989203.0285600002</v>
      </c>
      <c r="J19" s="13">
        <f t="shared" si="2"/>
        <v>656437</v>
      </c>
    </row>
    <row r="20" spans="1:10" x14ac:dyDescent="0.35">
      <c r="A20" s="10" t="s">
        <v>7</v>
      </c>
      <c r="B20" s="11">
        <v>6905684.2299999995</v>
      </c>
      <c r="C20" s="11">
        <v>5840734.75</v>
      </c>
      <c r="D20" s="11">
        <v>7370806.0200000005</v>
      </c>
      <c r="E20" s="11">
        <v>7928641.3099999987</v>
      </c>
      <c r="F20" s="11">
        <v>7801198.1900000004</v>
      </c>
      <c r="G20" s="11">
        <f t="shared" si="0"/>
        <v>35847064.5</v>
      </c>
      <c r="H20" s="11">
        <f>Table1[[#This Row],[Total1]]*0.76</f>
        <v>27243769.02</v>
      </c>
      <c r="I20" s="12">
        <f t="shared" si="1"/>
        <v>5448753.8039999995</v>
      </c>
      <c r="J20" s="13">
        <f t="shared" si="2"/>
        <v>1798088.76</v>
      </c>
    </row>
    <row r="21" spans="1:10" x14ac:dyDescent="0.35">
      <c r="A21" s="10" t="s">
        <v>8</v>
      </c>
      <c r="B21" s="11">
        <v>41784553.25</v>
      </c>
      <c r="C21" s="11">
        <v>34355837.009999998</v>
      </c>
      <c r="D21" s="11">
        <v>45395403.609999992</v>
      </c>
      <c r="E21" s="11">
        <v>49459289.239999995</v>
      </c>
      <c r="F21" s="11">
        <v>48526096.700000003</v>
      </c>
      <c r="G21" s="11">
        <f t="shared" si="0"/>
        <v>219521179.80999994</v>
      </c>
      <c r="H21" s="11">
        <f>Table1[[#This Row],[Total1]]*0.76</f>
        <v>166836096.65559995</v>
      </c>
      <c r="I21" s="12">
        <f t="shared" si="1"/>
        <v>33367219.331119992</v>
      </c>
      <c r="J21" s="13">
        <f t="shared" si="2"/>
        <v>11011182.380000001</v>
      </c>
    </row>
    <row r="22" spans="1:10" x14ac:dyDescent="0.35">
      <c r="A22" s="10" t="s">
        <v>9</v>
      </c>
      <c r="B22" s="11">
        <v>2656451.6800000002</v>
      </c>
      <c r="C22" s="11">
        <v>2348471.6</v>
      </c>
      <c r="D22" s="11">
        <v>2673882</v>
      </c>
      <c r="E22" s="11">
        <v>2777161.3</v>
      </c>
      <c r="F22" s="11">
        <v>2769587.75</v>
      </c>
      <c r="G22" s="11">
        <f t="shared" si="0"/>
        <v>13225554.33</v>
      </c>
      <c r="H22" s="11">
        <f>Table1[[#This Row],[Total1]]*0.76</f>
        <v>10051421.2908</v>
      </c>
      <c r="I22" s="12">
        <f t="shared" si="1"/>
        <v>2010284.25816</v>
      </c>
      <c r="J22" s="13">
        <f t="shared" si="2"/>
        <v>663393.81000000006</v>
      </c>
    </row>
    <row r="23" spans="1:10" x14ac:dyDescent="0.35">
      <c r="A23" s="10" t="s">
        <v>10</v>
      </c>
      <c r="B23" s="11">
        <v>6128192.4200000009</v>
      </c>
      <c r="C23" s="11">
        <v>5130315.58</v>
      </c>
      <c r="D23" s="11">
        <v>6544633.3699999992</v>
      </c>
      <c r="E23" s="11">
        <v>7058805.6600000011</v>
      </c>
      <c r="F23" s="11">
        <v>6909070.75</v>
      </c>
      <c r="G23" s="11">
        <f t="shared" si="0"/>
        <v>31771017.779999997</v>
      </c>
      <c r="H23" s="11">
        <f>Table1[[#This Row],[Total1]]*0.76</f>
        <v>24145973.512799997</v>
      </c>
      <c r="I23" s="12">
        <f t="shared" si="1"/>
        <v>4829194.7025599992</v>
      </c>
      <c r="J23" s="13">
        <f t="shared" si="2"/>
        <v>1593634.25</v>
      </c>
    </row>
    <row r="24" spans="1:10" x14ac:dyDescent="0.35">
      <c r="A24" s="10" t="s">
        <v>11</v>
      </c>
      <c r="B24" s="11">
        <v>8442567.370000001</v>
      </c>
      <c r="C24" s="11">
        <v>7086998.5999999996</v>
      </c>
      <c r="D24" s="11">
        <v>9043623.9700000007</v>
      </c>
      <c r="E24" s="11">
        <v>9759832.0800000001</v>
      </c>
      <c r="F24" s="11">
        <v>9608193.6800000016</v>
      </c>
      <c r="G24" s="11">
        <f t="shared" si="0"/>
        <v>43941215.700000003</v>
      </c>
      <c r="H24" s="11">
        <f>Table1[[#This Row],[Total1]]*0.76</f>
        <v>33395323.932000004</v>
      </c>
      <c r="I24" s="12">
        <f t="shared" si="1"/>
        <v>6679064.7864000006</v>
      </c>
      <c r="J24" s="13">
        <f t="shared" si="2"/>
        <v>2204091.38</v>
      </c>
    </row>
    <row r="25" spans="1:10" x14ac:dyDescent="0.35">
      <c r="A25" s="10" t="s">
        <v>12</v>
      </c>
      <c r="B25" s="11">
        <v>1791700.2199999997</v>
      </c>
      <c r="C25" s="11">
        <v>1600103.8899999997</v>
      </c>
      <c r="D25" s="11">
        <v>1786591.21</v>
      </c>
      <c r="E25" s="11">
        <v>1843374.33</v>
      </c>
      <c r="F25" s="11">
        <v>1841068.3599999999</v>
      </c>
      <c r="G25" s="11">
        <f t="shared" si="0"/>
        <v>8862838.0099999998</v>
      </c>
      <c r="H25" s="11">
        <f>Table1[[#This Row],[Total1]]*0.76</f>
        <v>6735756.8876</v>
      </c>
      <c r="I25" s="12">
        <f t="shared" si="1"/>
        <v>1347151.3775200001</v>
      </c>
      <c r="J25" s="13">
        <f t="shared" si="2"/>
        <v>444559.95</v>
      </c>
    </row>
    <row r="26" spans="1:10" x14ac:dyDescent="0.35">
      <c r="A26" s="10" t="s">
        <v>13</v>
      </c>
      <c r="B26" s="11">
        <v>36061823.450000003</v>
      </c>
      <c r="C26" s="11">
        <v>29787061.559999999</v>
      </c>
      <c r="D26" s="11">
        <v>39255792.080000006</v>
      </c>
      <c r="E26" s="11">
        <v>42775932.490000002</v>
      </c>
      <c r="F26" s="11">
        <v>41912314.519999996</v>
      </c>
      <c r="G26" s="11">
        <f t="shared" si="0"/>
        <v>189792924.10000002</v>
      </c>
      <c r="H26" s="11">
        <f>Table1[[#This Row],[Total1]]*0.76</f>
        <v>144242622.31600001</v>
      </c>
      <c r="I26" s="12">
        <f t="shared" si="1"/>
        <v>28848524.463200003</v>
      </c>
      <c r="J26" s="13">
        <f t="shared" si="2"/>
        <v>9520013.0700000003</v>
      </c>
    </row>
    <row r="27" spans="1:10" x14ac:dyDescent="0.35">
      <c r="A27" s="10" t="s">
        <v>14</v>
      </c>
      <c r="B27" s="11">
        <v>7094313.7399999993</v>
      </c>
      <c r="C27" s="11">
        <v>5985330.9400000004</v>
      </c>
      <c r="D27" s="11">
        <v>7575958.7800000003</v>
      </c>
      <c r="E27" s="11">
        <v>8142509.4199999999</v>
      </c>
      <c r="F27" s="11">
        <v>8037381.459999999</v>
      </c>
      <c r="G27" s="11">
        <f t="shared" si="0"/>
        <v>36835494.340000004</v>
      </c>
      <c r="H27" s="11">
        <f>Table1[[#This Row],[Total1]]*0.76</f>
        <v>27994975.698400002</v>
      </c>
      <c r="I27" s="12">
        <f t="shared" si="1"/>
        <v>5598995.13968</v>
      </c>
      <c r="J27" s="13">
        <f t="shared" si="2"/>
        <v>1847668.4</v>
      </c>
    </row>
    <row r="28" spans="1:10" x14ac:dyDescent="0.35">
      <c r="A28" s="10" t="s">
        <v>15</v>
      </c>
      <c r="B28" s="11">
        <v>3514767.75</v>
      </c>
      <c r="C28" s="11">
        <v>2977327.04</v>
      </c>
      <c r="D28" s="11">
        <v>3697900.2299999995</v>
      </c>
      <c r="E28" s="11">
        <v>3954947.83</v>
      </c>
      <c r="F28" s="11">
        <v>3899958.36</v>
      </c>
      <c r="G28" s="11">
        <f t="shared" si="0"/>
        <v>18044901.210000001</v>
      </c>
      <c r="H28" s="11">
        <f>Table1[[#This Row],[Total1]]*0.76</f>
        <v>13714124.919600001</v>
      </c>
      <c r="I28" s="12">
        <f t="shared" si="1"/>
        <v>2742824.98392</v>
      </c>
      <c r="J28" s="13">
        <f t="shared" si="2"/>
        <v>905132.24</v>
      </c>
    </row>
    <row r="29" spans="1:10" x14ac:dyDescent="0.35">
      <c r="A29" s="10" t="s">
        <v>16</v>
      </c>
      <c r="B29" s="11">
        <v>2646348.6399999997</v>
      </c>
      <c r="C29" s="11">
        <v>2357553.98</v>
      </c>
      <c r="D29" s="11">
        <v>2634062.6900000004</v>
      </c>
      <c r="E29" s="11">
        <v>2718985.63</v>
      </c>
      <c r="F29" s="11">
        <v>2720077.0200000005</v>
      </c>
      <c r="G29" s="11">
        <f t="shared" si="0"/>
        <v>13077027.960000001</v>
      </c>
      <c r="H29" s="11">
        <f>Table1[[#This Row],[Total1]]*0.76</f>
        <v>9938541.2496000007</v>
      </c>
      <c r="I29" s="12">
        <f t="shared" si="1"/>
        <v>1987708.2499200001</v>
      </c>
      <c r="J29" s="13">
        <f t="shared" si="2"/>
        <v>655943.72</v>
      </c>
    </row>
    <row r="30" spans="1:10" x14ac:dyDescent="0.35">
      <c r="A30" s="10" t="s">
        <v>17</v>
      </c>
      <c r="B30" s="11">
        <v>485063402.71000004</v>
      </c>
      <c r="C30" s="11">
        <v>404756753.91000003</v>
      </c>
      <c r="D30" s="11">
        <v>521463974.47999996</v>
      </c>
      <c r="E30" s="11">
        <v>562799427.95000005</v>
      </c>
      <c r="F30" s="11">
        <v>555104318.80999994</v>
      </c>
      <c r="G30" s="11">
        <f t="shared" si="0"/>
        <v>2529187877.8600001</v>
      </c>
      <c r="H30" s="11">
        <f>Table1[[#This Row],[Total1]]*0.76</f>
        <v>1922182787.1736002</v>
      </c>
      <c r="I30" s="12">
        <f t="shared" si="1"/>
        <v>384436557.43472004</v>
      </c>
      <c r="J30" s="13">
        <f t="shared" si="2"/>
        <v>126864063.95</v>
      </c>
    </row>
    <row r="31" spans="1:10" x14ac:dyDescent="0.35">
      <c r="A31" s="10" t="s">
        <v>18</v>
      </c>
      <c r="B31" s="11">
        <v>7430294.6799999997</v>
      </c>
      <c r="C31" s="11">
        <v>6240827.1800000006</v>
      </c>
      <c r="D31" s="11">
        <v>7976705.8299999991</v>
      </c>
      <c r="E31" s="11">
        <v>8618217.0300000012</v>
      </c>
      <c r="F31" s="11">
        <v>8477012.5700000003</v>
      </c>
      <c r="G31" s="11">
        <f t="shared" si="0"/>
        <v>38743057.289999999</v>
      </c>
      <c r="H31" s="11">
        <f>Table1[[#This Row],[Total1]]*0.76</f>
        <v>29444723.540399998</v>
      </c>
      <c r="I31" s="12">
        <f t="shared" si="1"/>
        <v>5888944.7080799993</v>
      </c>
      <c r="J31" s="13">
        <f t="shared" si="2"/>
        <v>1943351.75</v>
      </c>
    </row>
    <row r="32" spans="1:10" x14ac:dyDescent="0.35">
      <c r="A32" s="10" t="s">
        <v>19</v>
      </c>
      <c r="B32" s="11">
        <v>9626048.1900000013</v>
      </c>
      <c r="C32" s="11">
        <v>8047778.3399999999</v>
      </c>
      <c r="D32" s="11">
        <v>10363635.240000002</v>
      </c>
      <c r="E32" s="11">
        <v>11207287.699999999</v>
      </c>
      <c r="F32" s="11">
        <v>11408791.02</v>
      </c>
      <c r="G32" s="11">
        <f t="shared" si="0"/>
        <v>50653540.489999995</v>
      </c>
      <c r="H32" s="11">
        <f>Table1[[#This Row],[Total1]]*0.76</f>
        <v>38496690.772399999</v>
      </c>
      <c r="I32" s="12">
        <f t="shared" si="1"/>
        <v>7699338.15448</v>
      </c>
      <c r="J32" s="13">
        <f t="shared" si="2"/>
        <v>2540781.59</v>
      </c>
    </row>
    <row r="33" spans="1:10" x14ac:dyDescent="0.35">
      <c r="A33" s="10" t="s">
        <v>20</v>
      </c>
      <c r="B33" s="11">
        <v>1805453.93</v>
      </c>
      <c r="C33" s="11">
        <v>1615466.5599999998</v>
      </c>
      <c r="D33" s="11">
        <v>1794875.6300000001</v>
      </c>
      <c r="E33" s="11">
        <v>1848530.92</v>
      </c>
      <c r="F33" s="11">
        <v>1853027.0499999998</v>
      </c>
      <c r="G33" s="11">
        <f t="shared" si="0"/>
        <v>8917354.0899999999</v>
      </c>
      <c r="H33" s="11">
        <f>Table1[[#This Row],[Total1]]*0.76</f>
        <v>6777189.1084000003</v>
      </c>
      <c r="I33" s="12">
        <f t="shared" si="1"/>
        <v>1355437.8216800001</v>
      </c>
      <c r="J33" s="13">
        <f t="shared" si="2"/>
        <v>447294.48</v>
      </c>
    </row>
    <row r="34" spans="1:10" x14ac:dyDescent="0.35">
      <c r="A34" s="10" t="s">
        <v>21</v>
      </c>
      <c r="B34" s="11">
        <v>4276060.79</v>
      </c>
      <c r="C34" s="11">
        <v>3619972.55</v>
      </c>
      <c r="D34" s="11">
        <v>4513550.75</v>
      </c>
      <c r="E34" s="11">
        <v>4823051.5200000005</v>
      </c>
      <c r="F34" s="11">
        <v>4776800.9699999988</v>
      </c>
      <c r="G34" s="11">
        <f t="shared" si="0"/>
        <v>22009436.579999998</v>
      </c>
      <c r="H34" s="11">
        <f>Table1[[#This Row],[Total1]]*0.76</f>
        <v>16727171.800799999</v>
      </c>
      <c r="I34" s="12">
        <f t="shared" si="1"/>
        <v>3345434.3601599997</v>
      </c>
      <c r="J34" s="13">
        <f t="shared" si="2"/>
        <v>1103993.3400000001</v>
      </c>
    </row>
    <row r="35" spans="1:10" x14ac:dyDescent="0.35">
      <c r="A35" s="10" t="s">
        <v>22</v>
      </c>
      <c r="B35" s="11">
        <v>12502134.639999999</v>
      </c>
      <c r="C35" s="11">
        <v>10406913.939999998</v>
      </c>
      <c r="D35" s="11">
        <v>13496501.179999998</v>
      </c>
      <c r="E35" s="11">
        <v>14640569.48</v>
      </c>
      <c r="F35" s="11">
        <v>14341268.379999999</v>
      </c>
      <c r="G35" s="11">
        <f t="shared" si="0"/>
        <v>65387387.61999999</v>
      </c>
      <c r="H35" s="11">
        <f>Table1[[#This Row],[Total1]]*0.76</f>
        <v>49694414.591199994</v>
      </c>
      <c r="I35" s="12">
        <f t="shared" si="1"/>
        <v>9938882.9182399996</v>
      </c>
      <c r="J35" s="13">
        <f t="shared" si="2"/>
        <v>3279831.36</v>
      </c>
    </row>
    <row r="36" spans="1:10" x14ac:dyDescent="0.35">
      <c r="A36" s="10" t="s">
        <v>23</v>
      </c>
      <c r="B36" s="11">
        <v>1683708.1600000004</v>
      </c>
      <c r="C36" s="11">
        <v>1521427.7500000002</v>
      </c>
      <c r="D36" s="11">
        <v>1651152.2399999998</v>
      </c>
      <c r="E36" s="11">
        <v>1685960.2599999998</v>
      </c>
      <c r="F36" s="11">
        <v>1695013.2499999998</v>
      </c>
      <c r="G36" s="11">
        <f t="shared" si="0"/>
        <v>8237261.6600000001</v>
      </c>
      <c r="H36" s="11">
        <f>Table1[[#This Row],[Total1]]*0.76</f>
        <v>6260318.8616000004</v>
      </c>
      <c r="I36" s="12">
        <f t="shared" si="1"/>
        <v>1252063.77232</v>
      </c>
      <c r="J36" s="13">
        <f t="shared" si="2"/>
        <v>413181.04</v>
      </c>
    </row>
    <row r="37" spans="1:10" x14ac:dyDescent="0.35">
      <c r="A37" s="10" t="s">
        <v>24</v>
      </c>
      <c r="B37" s="11">
        <v>1755991.5100000005</v>
      </c>
      <c r="C37" s="11">
        <v>1576514.98</v>
      </c>
      <c r="D37" s="11">
        <v>1744410.9900000002</v>
      </c>
      <c r="E37" s="11">
        <v>1795078.7</v>
      </c>
      <c r="F37" s="11">
        <v>1798245.53</v>
      </c>
      <c r="G37" s="11">
        <f t="shared" si="0"/>
        <v>8670241.7100000009</v>
      </c>
      <c r="H37" s="11">
        <f>Table1[[#This Row],[Total1]]*0.76</f>
        <v>6589383.6996000009</v>
      </c>
      <c r="I37" s="12">
        <f t="shared" si="1"/>
        <v>1317876.7399200001</v>
      </c>
      <c r="J37" s="13">
        <f t="shared" si="2"/>
        <v>434899.32</v>
      </c>
    </row>
    <row r="38" spans="1:10" x14ac:dyDescent="0.35">
      <c r="A38" s="10" t="s">
        <v>25</v>
      </c>
      <c r="B38" s="11">
        <v>19912919.449999999</v>
      </c>
      <c r="C38" s="11">
        <v>16684804.34</v>
      </c>
      <c r="D38" s="11">
        <v>21464486.73</v>
      </c>
      <c r="E38" s="11">
        <v>23244033.949999992</v>
      </c>
      <c r="F38" s="11">
        <v>22776725.039999999</v>
      </c>
      <c r="G38" s="11">
        <f t="shared" si="0"/>
        <v>104082969.50999999</v>
      </c>
      <c r="H38" s="11">
        <f>Table1[[#This Row],[Total1]]*0.76</f>
        <v>79103056.827599987</v>
      </c>
      <c r="I38" s="12">
        <f t="shared" si="1"/>
        <v>15820611.365519997</v>
      </c>
      <c r="J38" s="13">
        <f t="shared" si="2"/>
        <v>5220801.75</v>
      </c>
    </row>
    <row r="39" spans="1:10" x14ac:dyDescent="0.35">
      <c r="A39" s="10" t="s">
        <v>26</v>
      </c>
      <c r="B39" s="11">
        <v>5720624.2899999991</v>
      </c>
      <c r="C39" s="11">
        <v>4848151.1600000011</v>
      </c>
      <c r="D39" s="11">
        <v>6094536.9100000011</v>
      </c>
      <c r="E39" s="11">
        <v>6536717.3899999997</v>
      </c>
      <c r="F39" s="11">
        <v>6445848.0199999986</v>
      </c>
      <c r="G39" s="11">
        <f t="shared" si="0"/>
        <v>29645877.77</v>
      </c>
      <c r="H39" s="11">
        <f>Table1[[#This Row],[Total1]]*0.76</f>
        <v>22530867.1052</v>
      </c>
      <c r="I39" s="12">
        <f t="shared" si="1"/>
        <v>4506173.4210400004</v>
      </c>
      <c r="J39" s="13">
        <f t="shared" si="2"/>
        <v>1487037.23</v>
      </c>
    </row>
    <row r="40" spans="1:10" x14ac:dyDescent="0.35">
      <c r="A40" s="10" t="s">
        <v>27</v>
      </c>
      <c r="B40" s="11">
        <v>4682219.57</v>
      </c>
      <c r="C40" s="11">
        <v>4015283.31</v>
      </c>
      <c r="D40" s="11">
        <v>4895700.3099999996</v>
      </c>
      <c r="E40" s="11">
        <v>5205259.92</v>
      </c>
      <c r="F40" s="11">
        <v>5148231.2699999996</v>
      </c>
      <c r="G40" s="11">
        <f t="shared" si="0"/>
        <v>23946694.379999999</v>
      </c>
      <c r="H40" s="11">
        <f>Table1[[#This Row],[Total1]]*0.76</f>
        <v>18199487.728799999</v>
      </c>
      <c r="I40" s="12">
        <f t="shared" si="1"/>
        <v>3639897.5457599997</v>
      </c>
      <c r="J40" s="13">
        <f t="shared" si="2"/>
        <v>1201166.19</v>
      </c>
    </row>
    <row r="41" spans="1:10" x14ac:dyDescent="0.35">
      <c r="A41" s="10" t="s">
        <v>28</v>
      </c>
      <c r="B41" s="11">
        <v>138031688.98000002</v>
      </c>
      <c r="C41" s="11">
        <v>115045914.78999999</v>
      </c>
      <c r="D41" s="11">
        <v>149134711.87</v>
      </c>
      <c r="E41" s="11">
        <v>161768522.68000001</v>
      </c>
      <c r="F41" s="11">
        <v>158913767.08999997</v>
      </c>
      <c r="G41" s="11">
        <f t="shared" si="0"/>
        <v>722894605.40999985</v>
      </c>
      <c r="H41" s="11">
        <f>Table1[[#This Row],[Total1]]*0.76</f>
        <v>549399900.11159992</v>
      </c>
      <c r="I41" s="12">
        <f t="shared" si="1"/>
        <v>109879980.02231999</v>
      </c>
      <c r="J41" s="13">
        <f t="shared" si="2"/>
        <v>36260393.409999996</v>
      </c>
    </row>
    <row r="42" spans="1:10" x14ac:dyDescent="0.35">
      <c r="A42" s="10" t="s">
        <v>29</v>
      </c>
      <c r="B42" s="11">
        <v>11593999.590000002</v>
      </c>
      <c r="C42" s="11">
        <v>9579746.9000000004</v>
      </c>
      <c r="D42" s="11">
        <v>12733560.609999998</v>
      </c>
      <c r="E42" s="11">
        <v>13984445.129999997</v>
      </c>
      <c r="F42" s="11">
        <v>13573576.4</v>
      </c>
      <c r="G42" s="11">
        <f t="shared" si="0"/>
        <v>61465328.629999995</v>
      </c>
      <c r="H42" s="11">
        <f>Table1[[#This Row],[Total1]]*0.76</f>
        <v>46713649.7588</v>
      </c>
      <c r="I42" s="12">
        <f t="shared" si="1"/>
        <v>9342729.9517599996</v>
      </c>
      <c r="J42" s="13">
        <f t="shared" si="2"/>
        <v>3083100.88</v>
      </c>
    </row>
    <row r="43" spans="1:10" x14ac:dyDescent="0.35">
      <c r="A43" s="10" t="s">
        <v>30</v>
      </c>
      <c r="B43" s="11">
        <v>2432283.2800000003</v>
      </c>
      <c r="C43" s="11">
        <v>2186285.42</v>
      </c>
      <c r="D43" s="11">
        <v>2404838.15</v>
      </c>
      <c r="E43" s="11">
        <v>2467653.1999999997</v>
      </c>
      <c r="F43" s="11">
        <v>2474374.9999999995</v>
      </c>
      <c r="G43" s="11">
        <f t="shared" si="0"/>
        <v>11965435.049999999</v>
      </c>
      <c r="H43" s="11">
        <f>Table1[[#This Row],[Total1]]*0.76</f>
        <v>9093730.6379999984</v>
      </c>
      <c r="I43" s="12">
        <f t="shared" ref="I43:I69" si="3">H43/5</f>
        <v>1818746.1275999998</v>
      </c>
      <c r="J43" s="13">
        <f t="shared" si="2"/>
        <v>600186.22</v>
      </c>
    </row>
    <row r="44" spans="1:10" x14ac:dyDescent="0.35">
      <c r="A44" s="10" t="s">
        <v>31</v>
      </c>
      <c r="B44" s="11">
        <v>88534703.310000002</v>
      </c>
      <c r="C44" s="11">
        <v>72901143.409999996</v>
      </c>
      <c r="D44" s="11">
        <v>97939258.789999992</v>
      </c>
      <c r="E44" s="11">
        <v>107758676.78999998</v>
      </c>
      <c r="F44" s="11">
        <v>104301048.81999999</v>
      </c>
      <c r="G44" s="11">
        <f t="shared" si="0"/>
        <v>471434831.11999995</v>
      </c>
      <c r="H44" s="11">
        <f>Table1[[#This Row],[Total1]]*0.76</f>
        <v>358290471.65119994</v>
      </c>
      <c r="I44" s="12">
        <f t="shared" si="3"/>
        <v>71658094.330239981</v>
      </c>
      <c r="J44" s="13">
        <f t="shared" si="2"/>
        <v>23647171.129999999</v>
      </c>
    </row>
    <row r="45" spans="1:10" x14ac:dyDescent="0.35">
      <c r="A45" s="10" t="s">
        <v>32</v>
      </c>
      <c r="B45" s="11">
        <v>54569538.770000011</v>
      </c>
      <c r="C45" s="11">
        <v>45061432.660000004</v>
      </c>
      <c r="D45" s="11">
        <v>59479244.399999991</v>
      </c>
      <c r="E45" s="11">
        <v>64816236.610000007</v>
      </c>
      <c r="F45" s="11">
        <v>63356794.729999997</v>
      </c>
      <c r="G45" s="11">
        <f t="shared" si="0"/>
        <v>287283247.17000002</v>
      </c>
      <c r="H45" s="11">
        <f>Table1[[#This Row],[Total1]]*0.76</f>
        <v>218335267.84920001</v>
      </c>
      <c r="I45" s="12">
        <f t="shared" si="3"/>
        <v>43667053.569839999</v>
      </c>
      <c r="J45" s="13">
        <f t="shared" si="2"/>
        <v>14410127.68</v>
      </c>
    </row>
    <row r="46" spans="1:10" x14ac:dyDescent="0.35">
      <c r="A46" s="10" t="s">
        <v>33</v>
      </c>
      <c r="B46" s="11">
        <v>3394414.35</v>
      </c>
      <c r="C46" s="11">
        <v>2922327.8899999997</v>
      </c>
      <c r="D46" s="11">
        <v>3523950.96</v>
      </c>
      <c r="E46" s="11">
        <v>3734424.29</v>
      </c>
      <c r="F46" s="11">
        <v>3726936.6700000004</v>
      </c>
      <c r="G46" s="11">
        <f t="shared" si="0"/>
        <v>17302054.16</v>
      </c>
      <c r="H46" s="11">
        <f>Table1[[#This Row],[Total1]]*0.76</f>
        <v>13149561.161600001</v>
      </c>
      <c r="I46" s="12">
        <f t="shared" si="3"/>
        <v>2629912.2323200004</v>
      </c>
      <c r="J46" s="13">
        <f t="shared" si="2"/>
        <v>867871.04</v>
      </c>
    </row>
    <row r="47" spans="1:10" x14ac:dyDescent="0.35">
      <c r="A47" s="10" t="s">
        <v>34</v>
      </c>
      <c r="B47" s="11">
        <v>89610209.060000002</v>
      </c>
      <c r="C47" s="11">
        <v>74425799.939999998</v>
      </c>
      <c r="D47" s="11">
        <v>97387524.969999999</v>
      </c>
      <c r="E47" s="11">
        <v>105985451.15000001</v>
      </c>
      <c r="F47" s="11">
        <v>103330821.06999999</v>
      </c>
      <c r="G47" s="11">
        <f t="shared" si="0"/>
        <v>470739806.19</v>
      </c>
      <c r="H47" s="11">
        <f>Table1[[#This Row],[Total1]]*0.76</f>
        <v>357762252.7044</v>
      </c>
      <c r="I47" s="12">
        <f t="shared" si="3"/>
        <v>71552450.540879995</v>
      </c>
      <c r="J47" s="13">
        <f t="shared" si="2"/>
        <v>23612308.68</v>
      </c>
    </row>
    <row r="48" spans="1:10" x14ac:dyDescent="0.35">
      <c r="A48" s="10" t="s">
        <v>35</v>
      </c>
      <c r="B48" s="11">
        <v>139163805.66</v>
      </c>
      <c r="C48" s="11">
        <v>116270663.5</v>
      </c>
      <c r="D48" s="11">
        <v>149844250.12</v>
      </c>
      <c r="E48" s="11">
        <v>162263869.34999999</v>
      </c>
      <c r="F48" s="11">
        <v>160645924.65000001</v>
      </c>
      <c r="G48" s="11">
        <f t="shared" si="0"/>
        <v>728188513.27999997</v>
      </c>
      <c r="H48" s="11">
        <f>Table1[[#This Row],[Total1]]*0.76</f>
        <v>553423270.09280002</v>
      </c>
      <c r="I48" s="12">
        <f t="shared" si="3"/>
        <v>110684654.01856001</v>
      </c>
      <c r="J48" s="13">
        <f t="shared" si="2"/>
        <v>36525935.829999998</v>
      </c>
    </row>
    <row r="49" spans="1:10" x14ac:dyDescent="0.35">
      <c r="A49" s="10" t="s">
        <v>36</v>
      </c>
      <c r="B49" s="11">
        <v>31526598.710000001</v>
      </c>
      <c r="C49" s="11">
        <v>26167793.639999997</v>
      </c>
      <c r="D49" s="11">
        <v>33988521.689999998</v>
      </c>
      <c r="E49" s="11">
        <v>36784240.540000007</v>
      </c>
      <c r="F49" s="11">
        <v>37683694.240000002</v>
      </c>
      <c r="G49" s="11">
        <f t="shared" si="0"/>
        <v>166150848.81999999</v>
      </c>
      <c r="H49" s="11">
        <f>Table1[[#This Row],[Total1]]*0.76</f>
        <v>126274645.10319999</v>
      </c>
      <c r="I49" s="12">
        <f t="shared" si="3"/>
        <v>25254929.020639997</v>
      </c>
      <c r="J49" s="13">
        <f t="shared" si="2"/>
        <v>8334126.5800000001</v>
      </c>
    </row>
    <row r="50" spans="1:10" x14ac:dyDescent="0.35">
      <c r="A50" s="10" t="s">
        <v>37</v>
      </c>
      <c r="B50" s="11">
        <v>28683962.640000004</v>
      </c>
      <c r="C50" s="11">
        <v>23778868.030000001</v>
      </c>
      <c r="D50" s="11">
        <v>31240367.329999998</v>
      </c>
      <c r="E50" s="11">
        <v>34063364.469999999</v>
      </c>
      <c r="F50" s="11">
        <v>33266868.170000002</v>
      </c>
      <c r="G50" s="11">
        <f t="shared" si="0"/>
        <v>151033430.63999999</v>
      </c>
      <c r="H50" s="11">
        <f>Table1[[#This Row],[Total1]]*0.76</f>
        <v>114785407.28639999</v>
      </c>
      <c r="I50" s="12">
        <f t="shared" si="3"/>
        <v>22957081.457279999</v>
      </c>
      <c r="J50" s="13">
        <f t="shared" si="2"/>
        <v>7575836.8799999999</v>
      </c>
    </row>
    <row r="51" spans="1:10" x14ac:dyDescent="0.35">
      <c r="A51" s="10" t="s">
        <v>38</v>
      </c>
      <c r="B51" s="11">
        <v>11569973.060000002</v>
      </c>
      <c r="C51" s="11">
        <v>9719095.0300000012</v>
      </c>
      <c r="D51" s="11">
        <v>12376617.84</v>
      </c>
      <c r="E51" s="11">
        <v>13341171.349999998</v>
      </c>
      <c r="F51" s="11">
        <v>13138070.219999999</v>
      </c>
      <c r="G51" s="11">
        <f t="shared" si="0"/>
        <v>60144927.5</v>
      </c>
      <c r="H51" s="11">
        <f>Table1[[#This Row],[Total1]]*0.76</f>
        <v>45710144.899999999</v>
      </c>
      <c r="I51" s="12">
        <f t="shared" si="3"/>
        <v>9142028.9800000004</v>
      </c>
      <c r="J51" s="13">
        <f t="shared" si="2"/>
        <v>3016869.56</v>
      </c>
    </row>
    <row r="52" spans="1:10" x14ac:dyDescent="0.35">
      <c r="A52" s="10" t="s">
        <v>39</v>
      </c>
      <c r="B52" s="11">
        <v>27706702.489999998</v>
      </c>
      <c r="C52" s="11">
        <v>23121661.239999998</v>
      </c>
      <c r="D52" s="11">
        <v>29942982.080000002</v>
      </c>
      <c r="E52" s="11">
        <v>32446715.590000004</v>
      </c>
      <c r="F52" s="11">
        <v>33103277.310000002</v>
      </c>
      <c r="G52" s="11">
        <f t="shared" si="0"/>
        <v>146321338.71000001</v>
      </c>
      <c r="H52" s="11">
        <f>Table1[[#This Row],[Total1]]*0.76</f>
        <v>111204217.41960001</v>
      </c>
      <c r="I52" s="12">
        <f t="shared" si="3"/>
        <v>22240843.48392</v>
      </c>
      <c r="J52" s="13">
        <f t="shared" si="2"/>
        <v>7339478.3499999996</v>
      </c>
    </row>
    <row r="53" spans="1:10" x14ac:dyDescent="0.35">
      <c r="A53" s="10" t="s">
        <v>40</v>
      </c>
      <c r="B53" s="11">
        <v>19722014.619999997</v>
      </c>
      <c r="C53" s="11">
        <v>16491094.42</v>
      </c>
      <c r="D53" s="11">
        <v>21236952.509999998</v>
      </c>
      <c r="E53" s="11">
        <v>22984920.520000003</v>
      </c>
      <c r="F53" s="11">
        <v>22776694.210000001</v>
      </c>
      <c r="G53" s="11">
        <f t="shared" si="0"/>
        <v>103211676.28</v>
      </c>
      <c r="H53" s="11">
        <f>Table1[[#This Row],[Total1]]*0.76</f>
        <v>78440873.972800002</v>
      </c>
      <c r="I53" s="12">
        <f t="shared" si="3"/>
        <v>15688174.79456</v>
      </c>
      <c r="J53" s="13">
        <f t="shared" si="2"/>
        <v>5177097.68</v>
      </c>
    </row>
    <row r="54" spans="1:10" x14ac:dyDescent="0.35">
      <c r="A54" s="10" t="s">
        <v>41</v>
      </c>
      <c r="B54" s="11">
        <v>78050339.049999997</v>
      </c>
      <c r="C54" s="11">
        <v>65677489.199999988</v>
      </c>
      <c r="D54" s="11">
        <v>83375838.010000005</v>
      </c>
      <c r="E54" s="11">
        <v>89754925.079999998</v>
      </c>
      <c r="F54" s="11">
        <v>89877841.879999995</v>
      </c>
      <c r="G54" s="11">
        <f t="shared" si="0"/>
        <v>406736433.21999997</v>
      </c>
      <c r="H54" s="11">
        <f>Table1[[#This Row],[Total1]]*0.76</f>
        <v>309119689.24719995</v>
      </c>
      <c r="I54" s="12">
        <f t="shared" si="3"/>
        <v>61823937.849439994</v>
      </c>
      <c r="J54" s="13">
        <f t="shared" si="2"/>
        <v>20401899.489999998</v>
      </c>
    </row>
    <row r="55" spans="1:10" x14ac:dyDescent="0.35">
      <c r="A55" s="10" t="s">
        <v>42</v>
      </c>
      <c r="B55" s="11">
        <v>12534005.890000001</v>
      </c>
      <c r="C55" s="11">
        <v>10536272.649999999</v>
      </c>
      <c r="D55" s="11">
        <v>13348872.18</v>
      </c>
      <c r="E55" s="11">
        <v>14340650.48</v>
      </c>
      <c r="F55" s="11">
        <v>14190965.520000001</v>
      </c>
      <c r="G55" s="11">
        <f t="shared" si="0"/>
        <v>64950766.720000006</v>
      </c>
      <c r="H55" s="11">
        <f>Table1[[#This Row],[Total1]]*0.76</f>
        <v>49362582.707200006</v>
      </c>
      <c r="I55" s="12">
        <f t="shared" si="3"/>
        <v>9872516.5414400008</v>
      </c>
      <c r="J55" s="13">
        <f t="shared" si="2"/>
        <v>3257930.46</v>
      </c>
    </row>
    <row r="56" spans="1:10" x14ac:dyDescent="0.35">
      <c r="A56" s="10" t="s">
        <v>43</v>
      </c>
      <c r="B56" s="11">
        <v>8243138.6500000013</v>
      </c>
      <c r="C56" s="11">
        <v>6930619.54</v>
      </c>
      <c r="D56" s="11">
        <v>8790041.7800000012</v>
      </c>
      <c r="E56" s="11">
        <v>9451466.3299999982</v>
      </c>
      <c r="F56" s="11">
        <v>9245677.1700000018</v>
      </c>
      <c r="G56" s="11">
        <f t="shared" si="0"/>
        <v>42660943.469999999</v>
      </c>
      <c r="H56" s="11">
        <f>Table1[[#This Row],[Total1]]*0.76</f>
        <v>32422317.0372</v>
      </c>
      <c r="I56" s="12">
        <f t="shared" si="3"/>
        <v>6484463.4074400002</v>
      </c>
      <c r="J56" s="13">
        <f t="shared" si="2"/>
        <v>2139872.92</v>
      </c>
    </row>
    <row r="57" spans="1:10" x14ac:dyDescent="0.35">
      <c r="A57" s="10" t="s">
        <v>44</v>
      </c>
      <c r="B57" s="11">
        <v>1582168.47</v>
      </c>
      <c r="C57" s="11">
        <v>1446960.8800000001</v>
      </c>
      <c r="D57" s="11">
        <v>1527641.2999999998</v>
      </c>
      <c r="E57" s="11">
        <v>1543875.5100000002</v>
      </c>
      <c r="F57" s="11">
        <v>1559383.8899999997</v>
      </c>
      <c r="G57" s="11">
        <f t="shared" si="0"/>
        <v>7660030.0499999998</v>
      </c>
      <c r="H57" s="11">
        <f>Table1[[#This Row],[Total1]]*0.76</f>
        <v>5821622.8379999995</v>
      </c>
      <c r="I57" s="12">
        <f t="shared" si="3"/>
        <v>1164324.5676</v>
      </c>
      <c r="J57" s="13">
        <f t="shared" si="2"/>
        <v>384227.11</v>
      </c>
    </row>
    <row r="58" spans="1:10" x14ac:dyDescent="0.35">
      <c r="A58" s="10" t="s">
        <v>45</v>
      </c>
      <c r="B58" s="11">
        <v>2940864.6999999997</v>
      </c>
      <c r="C58" s="11">
        <v>2549555.5999999996</v>
      </c>
      <c r="D58" s="11">
        <v>3022822.7499999995</v>
      </c>
      <c r="E58" s="11">
        <v>3180379.8300000005</v>
      </c>
      <c r="F58" s="11">
        <v>3160218.29</v>
      </c>
      <c r="G58" s="11">
        <f t="shared" si="0"/>
        <v>14853841.169999998</v>
      </c>
      <c r="H58" s="11">
        <f>Table1[[#This Row],[Total1]]*0.76</f>
        <v>11288919.289199999</v>
      </c>
      <c r="I58" s="12">
        <f t="shared" si="3"/>
        <v>2257783.8578399997</v>
      </c>
      <c r="J58" s="13">
        <f t="shared" si="2"/>
        <v>745068.67</v>
      </c>
    </row>
    <row r="59" spans="1:10" x14ac:dyDescent="0.35">
      <c r="A59" s="10" t="s">
        <v>46</v>
      </c>
      <c r="B59" s="11">
        <v>17187138.920000002</v>
      </c>
      <c r="C59" s="11">
        <v>14467943.129999999</v>
      </c>
      <c r="D59" s="11">
        <v>18307253.239999998</v>
      </c>
      <c r="E59" s="11">
        <v>19695352.549999997</v>
      </c>
      <c r="F59" s="11">
        <v>19391356.490000002</v>
      </c>
      <c r="G59" s="11">
        <f t="shared" si="0"/>
        <v>89049044.330000013</v>
      </c>
      <c r="H59" s="11">
        <f>Table1[[#This Row],[Total1]]*0.76</f>
        <v>67677273.690800011</v>
      </c>
      <c r="I59" s="12">
        <f t="shared" si="3"/>
        <v>13535454.738160003</v>
      </c>
      <c r="J59" s="13">
        <f t="shared" si="2"/>
        <v>4466700.0599999996</v>
      </c>
    </row>
    <row r="60" spans="1:10" x14ac:dyDescent="0.35">
      <c r="A60" s="10" t="s">
        <v>47</v>
      </c>
      <c r="B60" s="11">
        <v>19311509.010000002</v>
      </c>
      <c r="C60" s="11">
        <v>16180984.679999996</v>
      </c>
      <c r="D60" s="11">
        <v>20765286.149999999</v>
      </c>
      <c r="E60" s="11">
        <v>22448346.500000004</v>
      </c>
      <c r="F60" s="11">
        <v>22317275.66</v>
      </c>
      <c r="G60" s="11">
        <f t="shared" si="0"/>
        <v>101023402</v>
      </c>
      <c r="H60" s="11">
        <f>Table1[[#This Row],[Total1]]*0.76</f>
        <v>76777785.519999996</v>
      </c>
      <c r="I60" s="12">
        <f t="shared" si="3"/>
        <v>15355557.103999998</v>
      </c>
      <c r="J60" s="13">
        <f t="shared" si="2"/>
        <v>5067333.84</v>
      </c>
    </row>
    <row r="61" spans="1:10" x14ac:dyDescent="0.35">
      <c r="A61" s="10" t="s">
        <v>48</v>
      </c>
      <c r="B61" s="11">
        <v>21888358.959999997</v>
      </c>
      <c r="C61" s="11">
        <v>18147270.529999997</v>
      </c>
      <c r="D61" s="11">
        <v>23750016.91</v>
      </c>
      <c r="E61" s="11">
        <v>25846252.59</v>
      </c>
      <c r="F61" s="11">
        <v>25340986.869999997</v>
      </c>
      <c r="G61" s="11">
        <f t="shared" si="0"/>
        <v>114972885.85999998</v>
      </c>
      <c r="H61" s="11">
        <f>Table1[[#This Row],[Total1]]*0.76</f>
        <v>87379393.253599986</v>
      </c>
      <c r="I61" s="12">
        <f t="shared" si="3"/>
        <v>17475878.650719997</v>
      </c>
      <c r="J61" s="13">
        <f t="shared" si="2"/>
        <v>5767039.9500000002</v>
      </c>
    </row>
    <row r="62" spans="1:10" x14ac:dyDescent="0.35">
      <c r="A62" s="10" t="s">
        <v>56</v>
      </c>
      <c r="B62" s="11">
        <v>8117385.6299999999</v>
      </c>
      <c r="C62" s="11">
        <v>6887041.129999999</v>
      </c>
      <c r="D62" s="11">
        <v>8282796.1899999995</v>
      </c>
      <c r="E62" s="11">
        <v>8720457.4700000007</v>
      </c>
      <c r="F62" s="11">
        <v>9037926.3600000013</v>
      </c>
      <c r="G62" s="11">
        <f t="shared" si="0"/>
        <v>41045606.779999994</v>
      </c>
      <c r="H62" s="11">
        <f>Table1[[#This Row],[Total1]]*0.76</f>
        <v>31194661.152799994</v>
      </c>
      <c r="I62" s="12">
        <f t="shared" si="3"/>
        <v>6238932.2305599991</v>
      </c>
      <c r="J62" s="13">
        <f t="shared" si="2"/>
        <v>2058847.64</v>
      </c>
    </row>
    <row r="63" spans="1:10" x14ac:dyDescent="0.35">
      <c r="A63" s="10" t="s">
        <v>49</v>
      </c>
      <c r="B63" s="11">
        <v>3406945.5</v>
      </c>
      <c r="C63" s="11">
        <v>2900521.7399999998</v>
      </c>
      <c r="D63" s="11">
        <v>3580232.3800000004</v>
      </c>
      <c r="E63" s="11">
        <v>3817793.55</v>
      </c>
      <c r="F63" s="11">
        <v>3762749.07</v>
      </c>
      <c r="G63" s="11">
        <f t="shared" si="0"/>
        <v>17468242.240000002</v>
      </c>
      <c r="H63" s="11">
        <f>Table1[[#This Row],[Total1]]*0.76</f>
        <v>13275864.102400001</v>
      </c>
      <c r="I63" s="12">
        <f t="shared" si="3"/>
        <v>2655172.8204800002</v>
      </c>
      <c r="J63" s="13">
        <f t="shared" si="2"/>
        <v>876207.03</v>
      </c>
    </row>
    <row r="64" spans="1:10" x14ac:dyDescent="0.35">
      <c r="A64" s="10" t="s">
        <v>50</v>
      </c>
      <c r="B64" s="11">
        <v>9466165.6399999987</v>
      </c>
      <c r="C64" s="11">
        <v>7881492.9000000004</v>
      </c>
      <c r="D64" s="11">
        <v>10293095.669999998</v>
      </c>
      <c r="E64" s="11">
        <v>11170390.67</v>
      </c>
      <c r="F64" s="11">
        <v>11035826.57</v>
      </c>
      <c r="G64" s="11">
        <f t="shared" si="0"/>
        <v>49846971.449999996</v>
      </c>
      <c r="H64" s="11">
        <f>Table1[[#This Row],[Total1]]*0.76</f>
        <v>37883698.301999994</v>
      </c>
      <c r="I64" s="12">
        <f t="shared" si="3"/>
        <v>7576739.6603999985</v>
      </c>
      <c r="J64" s="13">
        <f t="shared" si="2"/>
        <v>2500324.09</v>
      </c>
    </row>
    <row r="65" spans="1:10" x14ac:dyDescent="0.35">
      <c r="A65" s="10" t="s">
        <v>51</v>
      </c>
      <c r="B65" s="11">
        <v>1749369.37</v>
      </c>
      <c r="C65" s="11">
        <v>1569148.9699999997</v>
      </c>
      <c r="D65" s="11">
        <v>1732667.39</v>
      </c>
      <c r="E65" s="11">
        <v>1780320.58</v>
      </c>
      <c r="F65" s="11">
        <v>1783123.63</v>
      </c>
      <c r="G65" s="11">
        <f t="shared" si="0"/>
        <v>8614629.9399999995</v>
      </c>
      <c r="H65" s="11">
        <f>Table1[[#This Row],[Total1]]*0.76</f>
        <v>6547118.7544</v>
      </c>
      <c r="I65" s="12">
        <f t="shared" si="3"/>
        <v>1309423.7508799999</v>
      </c>
      <c r="J65" s="13">
        <f t="shared" si="2"/>
        <v>432109.84</v>
      </c>
    </row>
    <row r="66" spans="1:10" x14ac:dyDescent="0.35">
      <c r="A66" s="10" t="s">
        <v>52</v>
      </c>
      <c r="B66" s="11">
        <v>20724371.050000004</v>
      </c>
      <c r="C66" s="11">
        <v>17205013.359999999</v>
      </c>
      <c r="D66" s="11">
        <v>22418688.18</v>
      </c>
      <c r="E66" s="11">
        <v>24328481.469999995</v>
      </c>
      <c r="F66" s="11">
        <v>23902396.549999997</v>
      </c>
      <c r="G66" s="11">
        <f t="shared" si="0"/>
        <v>108578950.61</v>
      </c>
      <c r="H66" s="11">
        <f>Table1[[#This Row],[Total1]]*0.76</f>
        <v>82520002.463599995</v>
      </c>
      <c r="I66" s="12">
        <f t="shared" si="3"/>
        <v>16504000.492719999</v>
      </c>
      <c r="J66" s="13">
        <f t="shared" si="2"/>
        <v>5446320.1600000001</v>
      </c>
    </row>
    <row r="67" spans="1:10" x14ac:dyDescent="0.35">
      <c r="A67" s="10" t="s">
        <v>53</v>
      </c>
      <c r="B67" s="11">
        <v>3255773.5900000003</v>
      </c>
      <c r="C67" s="11">
        <v>2830695.81</v>
      </c>
      <c r="D67" s="11">
        <v>3354038.4199999995</v>
      </c>
      <c r="E67" s="11">
        <v>3531297.5500000003</v>
      </c>
      <c r="F67" s="11">
        <v>3507574.1999999997</v>
      </c>
      <c r="G67" s="11">
        <f t="shared" si="0"/>
        <v>16479379.57</v>
      </c>
      <c r="H67" s="11">
        <f>Table1[[#This Row],[Total1]]*0.76</f>
        <v>12524328.473200001</v>
      </c>
      <c r="I67" s="12">
        <f t="shared" si="3"/>
        <v>2504865.6946400004</v>
      </c>
      <c r="J67" s="13">
        <f t="shared" si="2"/>
        <v>826605.68</v>
      </c>
    </row>
    <row r="68" spans="1:10" x14ac:dyDescent="0.35">
      <c r="A68" s="10" t="s">
        <v>54</v>
      </c>
      <c r="B68" s="11">
        <v>35353830.270000003</v>
      </c>
      <c r="C68" s="11">
        <v>29743954.299999997</v>
      </c>
      <c r="D68" s="11">
        <v>37929810.579999991</v>
      </c>
      <c r="E68" s="11">
        <v>40893418.259999998</v>
      </c>
      <c r="F68" s="11">
        <v>40309657.909999996</v>
      </c>
      <c r="G68" s="11">
        <f t="shared" si="0"/>
        <v>184230671.31999999</v>
      </c>
      <c r="H68" s="11">
        <f>Table1[[#This Row],[Total1]]*0.76</f>
        <v>140015310.20319998</v>
      </c>
      <c r="I68" s="12">
        <f t="shared" si="3"/>
        <v>28003062.040639997</v>
      </c>
      <c r="J68" s="13">
        <f t="shared" si="2"/>
        <v>9241010.4700000007</v>
      </c>
    </row>
    <row r="69" spans="1:10" x14ac:dyDescent="0.35">
      <c r="A69" s="15" t="s">
        <v>55</v>
      </c>
      <c r="B69" s="16">
        <v>9226341.7600000016</v>
      </c>
      <c r="C69" s="16">
        <v>7649133.8100000005</v>
      </c>
      <c r="D69" s="16">
        <v>9988012.1099999994</v>
      </c>
      <c r="E69" s="16">
        <v>10880652.609999999</v>
      </c>
      <c r="F69" s="16">
        <v>10680186.640000001</v>
      </c>
      <c r="G69" s="11">
        <f t="shared" si="0"/>
        <v>48424326.93</v>
      </c>
      <c r="H69" s="16">
        <f>Table1[[#This Row],[Total1]]*0.76</f>
        <v>36802488.466799997</v>
      </c>
      <c r="I69" s="17">
        <f t="shared" si="3"/>
        <v>7360497.693359999</v>
      </c>
      <c r="J69" s="18">
        <f t="shared" si="2"/>
        <v>2428964.2400000002</v>
      </c>
    </row>
    <row r="70" spans="1:10" x14ac:dyDescent="0.35"/>
    <row r="71" spans="1:10" ht="18.5" x14ac:dyDescent="0.35">
      <c r="A71" s="2" t="s">
        <v>85</v>
      </c>
      <c r="B71" s="19"/>
      <c r="C71" s="19"/>
      <c r="D71" s="19"/>
      <c r="E71" s="19"/>
      <c r="F71" s="19"/>
      <c r="G71" s="19"/>
      <c r="H71" s="19"/>
      <c r="I71" s="19"/>
      <c r="J71" s="19"/>
    </row>
    <row r="72" spans="1:10" x14ac:dyDescent="0.35">
      <c r="A72" s="20" t="s">
        <v>86</v>
      </c>
    </row>
  </sheetData>
  <sheetProtection sheet="1" formatCells="0" formatColumns="0" formatRows="0" insertColumns="0" insertRows="0" insertHyperlinks="0" deleteColumns="0" deleteRows="0" sort="0" autoFilter="0" pivotTables="0"/>
  <hyperlinks>
    <hyperlink ref="A72" r:id="rId1" display="https://www.sco.ca.gov/ard_payments_mentalhealthservicefund.html"/>
  </hyperlinks>
  <pageMargins left="0.7" right="0.7" top="0.75" bottom="0.75" header="0.3" footer="0.3"/>
  <pageSetup scale="44" orientation="landscape" verticalDpi="1200" r:id="rId2"/>
  <rowBreaks count="1" manualBreakCount="1">
    <brk id="38" max="16383" man="1"/>
  </rowBreak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DHCSDOC-1797567310-3813</_dlc_DocId>
    <_dlc_DocIdUrl xmlns="69bc34b3-1921-46c7-8c7a-d18363374b4b">
      <Url>https://dhcscagovauthoring/_layouts/15/DocIdRedir.aspx?ID=DHCSDOC-1797567310-3813</Url>
      <Description>DHCSDOC-1797567310-3813</Description>
    </_dlc_DocIdUrl>
  </documentManagement>
</p:properties>
</file>

<file path=customXml/itemProps1.xml><?xml version="1.0" encoding="utf-8"?>
<ds:datastoreItem xmlns:ds="http://schemas.openxmlformats.org/officeDocument/2006/customXml" ds:itemID="{EFC79ACD-93EE-4245-9649-94EF6E2E63CF}"/>
</file>

<file path=customXml/itemProps2.xml><?xml version="1.0" encoding="utf-8"?>
<ds:datastoreItem xmlns:ds="http://schemas.openxmlformats.org/officeDocument/2006/customXml" ds:itemID="{4F8DC04B-E5D1-4A41-A736-0C1A8FD147E1}"/>
</file>

<file path=customXml/itemProps3.xml><?xml version="1.0" encoding="utf-8"?>
<ds:datastoreItem xmlns:ds="http://schemas.openxmlformats.org/officeDocument/2006/customXml" ds:itemID="{CF41EA17-1FAD-4C29-9C0B-FA37AF8DD430}"/>
</file>

<file path=customXml/itemProps4.xml><?xml version="1.0" encoding="utf-8"?>
<ds:datastoreItem xmlns:ds="http://schemas.openxmlformats.org/officeDocument/2006/customXml" ds:itemID="{660066FC-65D1-45F9-8E84-F1F20CEBDE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 Max FY 2018-19</vt:lpstr>
      <vt:lpstr>'PR Max FY 2018-19'!Print_Area</vt:lpstr>
      <vt:lpstr>'PR Max FY 2018-19'!Print_Titles</vt:lpstr>
      <vt:lpstr>TitleRegion1.a9.j68</vt:lpstr>
      <vt:lpstr>TitleRegion1.a9.j69.1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FY-2019-20-PR-Max</dc:title>
  <dc:creator>Windows User</dc:creator>
  <cp:keywords/>
  <cp:lastModifiedBy>Liu, Becky@DHCS</cp:lastModifiedBy>
  <cp:lastPrinted>2021-06-21T18:06:40Z</cp:lastPrinted>
  <dcterms:created xsi:type="dcterms:W3CDTF">2018-01-10T17:27:52Z</dcterms:created>
  <dcterms:modified xsi:type="dcterms:W3CDTF">2021-06-22T17:34:04Z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6e837630-f0fa-498a-b932-f772a3c3d245</vt:lpwstr>
  </property>
  <property fmtid="{D5CDD505-2E9C-101B-9397-08002B2CF9AE}" pid="4" name="Division">
    <vt:lpwstr>11;#Community Services|c23dee46-a4de-4c29-8bbc-79830d9e7d7c</vt:lpwstr>
  </property>
</Properties>
</file>