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https://cadhcs.sharepoint.com/sites/mcbhd-nams/Network Adequacy Annual Certification Submissions/FY 2024-25/1. CMS Report/NAAAR Package/"/>
    </mc:Choice>
  </mc:AlternateContent>
  <xr:revisionPtr revIDLastSave="1042" documentId="8_{8751ED84-E062-43FD-8100-F3F4D03A1AE5}" xr6:coauthVersionLast="47" xr6:coauthVersionMax="47" xr10:uidLastSave="{4416C4CC-471C-4C6F-A1F3-3DA3CC978995}"/>
  <workbookProtection workbookAlgorithmName="SHA-512" workbookHashValue="259zWZjvczABp/hMhJdYFpEE4JG5YxMbJtR5Cz4IqMJ6KsjtfOo1CxdiLchtH+ab8QxsUokNASaxUpeDBlg2Sg==" workbookSaltValue="6l2gnu0RF1Q7Ph6TKVq6Bw==" workbookSpinCount="100000" lockStructure="1"/>
  <bookViews>
    <workbookView xWindow="28680" yWindow="1620" windowWidth="29040" windowHeight="15720" tabRatio="719" firstSheet="9"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FE22" i="14" l="1"/>
  <c r="FF22" i="14"/>
  <c r="FG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CC25" i="14" s="1"/>
  <c r="BK11" i="14"/>
  <c r="CL24" i="14" s="1"/>
  <c r="BK10" i="14"/>
  <c r="CC23" i="14" s="1"/>
  <c r="BK9" i="14"/>
  <c r="BM22" i="14" s="1"/>
  <c r="BK8" i="14"/>
  <c r="BT21" i="14" s="1"/>
  <c r="BK7" i="14"/>
  <c r="DY20" i="14" s="1"/>
  <c r="BK6" i="14"/>
  <c r="EP19" i="14" s="1"/>
  <c r="BK5" i="14"/>
  <c r="EE18" i="14" s="1"/>
  <c r="BK4" i="14"/>
  <c r="DS17" i="14" s="1"/>
  <c r="BK3" i="14"/>
  <c r="DK16" i="14" s="1"/>
  <c r="FD22" i="14" l="1"/>
  <c r="FB22" i="14"/>
  <c r="FA22" i="14"/>
  <c r="ED22" i="14"/>
  <c r="EC22" i="14"/>
  <c r="DT22" i="14"/>
  <c r="CW22" i="14"/>
  <c r="CO22" i="14"/>
  <c r="DU22" i="14"/>
  <c r="DN22" i="14"/>
  <c r="CZ22" i="14"/>
  <c r="CY22" i="14"/>
  <c r="CU22" i="14"/>
  <c r="CM22" i="14"/>
  <c r="DY22" i="14"/>
  <c r="DX22" i="14"/>
  <c r="DW22" i="14"/>
  <c r="DV22" i="14"/>
  <c r="CX22" i="14"/>
  <c r="CV22" i="14"/>
  <c r="CG22" i="14"/>
  <c r="CF22" i="14"/>
  <c r="EZ22" i="14"/>
  <c r="CL22" i="14"/>
  <c r="EI22" i="14"/>
  <c r="CK22" i="14"/>
  <c r="EH22" i="14"/>
  <c r="EG22" i="14"/>
  <c r="EF22" i="14"/>
  <c r="CE22" i="14"/>
  <c r="EJ25" i="14"/>
  <c r="CR25" i="14"/>
  <c r="EI25" i="14"/>
  <c r="FF25" i="14"/>
  <c r="FE25" i="14"/>
  <c r="DN25" i="14"/>
  <c r="DM25" i="14"/>
  <c r="CQ25" i="14"/>
  <c r="DY24" i="14"/>
  <c r="EU24" i="14"/>
  <c r="CG24" i="14"/>
  <c r="DC24" i="14"/>
  <c r="BL22" i="14"/>
  <c r="DM22" i="14"/>
  <c r="CD22" i="14"/>
  <c r="CB22" i="14"/>
  <c r="EY22" i="14"/>
  <c r="EW22" i="14"/>
  <c r="DL22" i="14"/>
  <c r="EU22" i="14"/>
  <c r="DK22" i="14"/>
  <c r="CA22" i="14"/>
  <c r="ET22" i="14"/>
  <c r="BZ22" i="14"/>
  <c r="ES22" i="14"/>
  <c r="DI22" i="14"/>
  <c r="BY22" i="14"/>
  <c r="DJ22" i="14"/>
  <c r="EM22" i="14"/>
  <c r="DH22" i="14"/>
  <c r="BX22" i="14"/>
  <c r="EL22" i="14"/>
  <c r="DG22" i="14"/>
  <c r="BW22" i="14"/>
  <c r="EK22" i="14"/>
  <c r="DB22" i="14"/>
  <c r="BV22" i="14"/>
  <c r="EJ22" i="14"/>
  <c r="DA22" i="14"/>
  <c r="BU22" i="14"/>
  <c r="FC22" i="14"/>
  <c r="EE22" i="14"/>
  <c r="DC22" i="14"/>
  <c r="CC22" i="14"/>
  <c r="DS22" i="14"/>
  <c r="BT22" i="14"/>
  <c r="CS22" i="14"/>
  <c r="EP22" i="14"/>
  <c r="DQ22" i="14"/>
  <c r="CR22" i="14"/>
  <c r="BQ22" i="14"/>
  <c r="BV25" i="14"/>
  <c r="EO22" i="14"/>
  <c r="DP22" i="14"/>
  <c r="CQ22" i="14"/>
  <c r="BP22" i="14"/>
  <c r="ER22" i="14"/>
  <c r="CT22" i="14"/>
  <c r="EQ22" i="14"/>
  <c r="DR22" i="14"/>
  <c r="BS22" i="14"/>
  <c r="BU25" i="14"/>
  <c r="EN22" i="14"/>
  <c r="DO22" i="14"/>
  <c r="CP22" i="14"/>
  <c r="BO22" i="14"/>
  <c r="CR23" i="14"/>
  <c r="DX24" i="14"/>
  <c r="FE23" i="14"/>
  <c r="BU23" i="14"/>
  <c r="DL25" i="14"/>
  <c r="BT25" i="14"/>
  <c r="DA24" i="14"/>
  <c r="FD23" i="14"/>
  <c r="EH23" i="14"/>
  <c r="BT23" i="14"/>
  <c r="EG25" i="14"/>
  <c r="BS25" i="14"/>
  <c r="CZ24" i="14"/>
  <c r="DK23" i="14"/>
  <c r="EF25" i="14"/>
  <c r="BR25" i="14"/>
  <c r="CY24" i="14"/>
  <c r="EF23" i="14"/>
  <c r="CN23" i="14"/>
  <c r="FA25" i="14"/>
  <c r="CM25" i="14"/>
  <c r="EP24" i="14"/>
  <c r="FA23" i="14"/>
  <c r="CM23" i="14"/>
  <c r="CL25" i="14"/>
  <c r="CW24" i="14"/>
  <c r="CL23" i="14"/>
  <c r="EC25" i="14"/>
  <c r="DR24" i="14"/>
  <c r="EY23" i="14"/>
  <c r="CK23" i="14"/>
  <c r="EX25" i="14"/>
  <c r="BN25" i="14"/>
  <c r="CU24" i="14"/>
  <c r="DF23" i="14"/>
  <c r="CI25" i="14"/>
  <c r="DP24" i="14"/>
  <c r="EA23" i="14"/>
  <c r="BL121" i="14"/>
  <c r="DD25" i="14"/>
  <c r="CH25" i="14"/>
  <c r="EK24" i="14"/>
  <c r="CS24" i="14"/>
  <c r="BW24" i="14"/>
  <c r="DD23" i="14"/>
  <c r="DY25" i="14"/>
  <c r="CG25" i="14"/>
  <c r="DN24" i="14"/>
  <c r="EU23" i="14"/>
  <c r="CG23" i="14"/>
  <c r="DB25" i="14"/>
  <c r="EI24" i="14"/>
  <c r="DX23" i="14"/>
  <c r="DA25" i="14"/>
  <c r="FD24" i="14"/>
  <c r="DL24" i="14"/>
  <c r="ES23" i="14"/>
  <c r="DW23" i="14"/>
  <c r="DA23" i="14"/>
  <c r="BL23" i="14"/>
  <c r="ER25" i="14"/>
  <c r="DV25" i="14"/>
  <c r="CZ25" i="14"/>
  <c r="CD25" i="14"/>
  <c r="FC24" i="14"/>
  <c r="EG24" i="14"/>
  <c r="DK24" i="14"/>
  <c r="CO24" i="14"/>
  <c r="BS24" i="14"/>
  <c r="ER23" i="14"/>
  <c r="DV23" i="14"/>
  <c r="CZ23" i="14"/>
  <c r="CD23" i="14"/>
  <c r="BL24" i="14"/>
  <c r="BL49" i="14"/>
  <c r="EQ25" i="14"/>
  <c r="DU25" i="14"/>
  <c r="CY25" i="14"/>
  <c r="FB24" i="14"/>
  <c r="EF24" i="14"/>
  <c r="DJ24" i="14"/>
  <c r="CN24" i="14"/>
  <c r="BR24" i="14"/>
  <c r="EQ23" i="14"/>
  <c r="DU23" i="14"/>
  <c r="CY23" i="14"/>
  <c r="CN22" i="14"/>
  <c r="BR22" i="14"/>
  <c r="BX131" i="14"/>
  <c r="CT131" i="14"/>
  <c r="DP131" i="14"/>
  <c r="EL131" i="14"/>
  <c r="CC119" i="14"/>
  <c r="CY119" i="14"/>
  <c r="DU119" i="14"/>
  <c r="EQ119" i="14"/>
  <c r="BM107" i="14"/>
  <c r="CI107" i="14"/>
  <c r="DE107" i="14"/>
  <c r="EA107" i="14"/>
  <c r="EW107" i="14"/>
  <c r="BR95" i="14"/>
  <c r="CN95" i="14"/>
  <c r="DJ95" i="14"/>
  <c r="EF95" i="14"/>
  <c r="FB95" i="14"/>
  <c r="BW83" i="14"/>
  <c r="CS83" i="14"/>
  <c r="DO83" i="14"/>
  <c r="EK83" i="14"/>
  <c r="FG83" i="14"/>
  <c r="BY131" i="14"/>
  <c r="CU131" i="14"/>
  <c r="DQ131" i="14"/>
  <c r="EM131" i="14"/>
  <c r="CD119" i="14"/>
  <c r="CZ119" i="14"/>
  <c r="DV119" i="14"/>
  <c r="ER119" i="14"/>
  <c r="BN107" i="14"/>
  <c r="CJ107" i="14"/>
  <c r="DF107" i="14"/>
  <c r="EB107" i="14"/>
  <c r="EX107" i="14"/>
  <c r="BS95" i="14"/>
  <c r="CO95" i="14"/>
  <c r="DK95" i="14"/>
  <c r="EG95" i="14"/>
  <c r="FC95" i="14"/>
  <c r="BX83" i="14"/>
  <c r="CT83" i="14"/>
  <c r="DP83" i="14"/>
  <c r="EL83" i="14"/>
  <c r="BZ131" i="14"/>
  <c r="CV131" i="14"/>
  <c r="DR131" i="14"/>
  <c r="EN131" i="14"/>
  <c r="BL131" i="14"/>
  <c r="CE119" i="14"/>
  <c r="DA119" i="14"/>
  <c r="DW119" i="14"/>
  <c r="ES119" i="14"/>
  <c r="BO107" i="14"/>
  <c r="CK107" i="14"/>
  <c r="DG107" i="14"/>
  <c r="EC107" i="14"/>
  <c r="EY107" i="14"/>
  <c r="CA131" i="14"/>
  <c r="CW131" i="14"/>
  <c r="DS131" i="14"/>
  <c r="EO131" i="14"/>
  <c r="CF119" i="14"/>
  <c r="DB119" i="14"/>
  <c r="DX119" i="14"/>
  <c r="ET119" i="14"/>
  <c r="BP107" i="14"/>
  <c r="CL107" i="14"/>
  <c r="DH107" i="14"/>
  <c r="ED107" i="14"/>
  <c r="EZ107" i="14"/>
  <c r="BU95" i="14"/>
  <c r="CQ95" i="14"/>
  <c r="DM95" i="14"/>
  <c r="EI95" i="14"/>
  <c r="FE95" i="14"/>
  <c r="BZ83" i="14"/>
  <c r="CV83" i="14"/>
  <c r="DR83" i="14"/>
  <c r="EN83" i="14"/>
  <c r="CD131" i="14"/>
  <c r="CZ131" i="14"/>
  <c r="DV131" i="14"/>
  <c r="ER131" i="14"/>
  <c r="BM119" i="14"/>
  <c r="CI119" i="14"/>
  <c r="DE119" i="14"/>
  <c r="EA119" i="14"/>
  <c r="EW119" i="14"/>
  <c r="CH131" i="14"/>
  <c r="DD131" i="14"/>
  <c r="DZ131" i="14"/>
  <c r="EV131" i="14"/>
  <c r="CL131" i="14"/>
  <c r="DN131" i="14"/>
  <c r="EU131" i="14"/>
  <c r="BZ119" i="14"/>
  <c r="DF119" i="14"/>
  <c r="EG119" i="14"/>
  <c r="BL119" i="14"/>
  <c r="CC107" i="14"/>
  <c r="DC107" i="14"/>
  <c r="EG107" i="14"/>
  <c r="FG107" i="14"/>
  <c r="CD95" i="14"/>
  <c r="DC95" i="14"/>
  <c r="EB95" i="14"/>
  <c r="FA95" i="14"/>
  <c r="BV83" i="14"/>
  <c r="CX83" i="14"/>
  <c r="DW83" i="14"/>
  <c r="EV83" i="14"/>
  <c r="BZ71" i="14"/>
  <c r="CV71" i="14"/>
  <c r="DR71" i="14"/>
  <c r="EN71" i="14"/>
  <c r="CM131" i="14"/>
  <c r="DO131" i="14"/>
  <c r="EW131" i="14"/>
  <c r="CA119" i="14"/>
  <c r="DG119" i="14"/>
  <c r="EH119" i="14"/>
  <c r="CD107" i="14"/>
  <c r="DD107" i="14"/>
  <c r="EH107" i="14"/>
  <c r="CE95" i="14"/>
  <c r="DD95" i="14"/>
  <c r="EC95" i="14"/>
  <c r="FD95" i="14"/>
  <c r="BL95" i="14"/>
  <c r="BY83" i="14"/>
  <c r="CY83" i="14"/>
  <c r="DX83" i="14"/>
  <c r="EW83" i="14"/>
  <c r="CA71" i="14"/>
  <c r="CW71" i="14"/>
  <c r="DS71" i="14"/>
  <c r="EO71" i="14"/>
  <c r="CG59" i="14"/>
  <c r="DC59" i="14"/>
  <c r="DY59" i="14"/>
  <c r="EU59" i="14"/>
  <c r="CN131" i="14"/>
  <c r="DT131" i="14"/>
  <c r="EX131" i="14"/>
  <c r="CB119" i="14"/>
  <c r="DH119" i="14"/>
  <c r="EI119" i="14"/>
  <c r="BP131" i="14"/>
  <c r="CR131" i="14"/>
  <c r="DY131" i="14"/>
  <c r="FB131" i="14"/>
  <c r="CK119" i="14"/>
  <c r="DL119" i="14"/>
  <c r="EM119" i="14"/>
  <c r="CM107" i="14"/>
  <c r="DM107" i="14"/>
  <c r="EM107" i="14"/>
  <c r="CJ95" i="14"/>
  <c r="DI95" i="14"/>
  <c r="EK95" i="14"/>
  <c r="CE83" i="14"/>
  <c r="DD83" i="14"/>
  <c r="EC83" i="14"/>
  <c r="FB83" i="14"/>
  <c r="BT131" i="14"/>
  <c r="DA131" i="14"/>
  <c r="ED131" i="14"/>
  <c r="FF131" i="14"/>
  <c r="CJ131" i="14"/>
  <c r="EA131" i="14"/>
  <c r="BV119" i="14"/>
  <c r="DI119" i="14"/>
  <c r="EO119" i="14"/>
  <c r="CP107" i="14"/>
  <c r="DS107" i="14"/>
  <c r="EV107" i="14"/>
  <c r="CP95" i="14"/>
  <c r="DS95" i="14"/>
  <c r="EU95" i="14"/>
  <c r="CL83" i="14"/>
  <c r="DN83" i="14"/>
  <c r="ES83" i="14"/>
  <c r="BL83" i="14"/>
  <c r="BR71" i="14"/>
  <c r="CP71" i="14"/>
  <c r="DN71" i="14"/>
  <c r="EL71" i="14"/>
  <c r="BY59" i="14"/>
  <c r="CV59" i="14"/>
  <c r="DS59" i="14"/>
  <c r="EP59" i="14"/>
  <c r="BV47" i="14"/>
  <c r="CR47" i="14"/>
  <c r="CK131" i="14"/>
  <c r="EB131" i="14"/>
  <c r="BW119" i="14"/>
  <c r="DJ119" i="14"/>
  <c r="EP119" i="14"/>
  <c r="CQ107" i="14"/>
  <c r="DT107" i="14"/>
  <c r="FA107" i="14"/>
  <c r="BM95" i="14"/>
  <c r="CR95" i="14"/>
  <c r="DT95" i="14"/>
  <c r="EV95" i="14"/>
  <c r="CM83" i="14"/>
  <c r="DQ83" i="14"/>
  <c r="ET83" i="14"/>
  <c r="BS71" i="14"/>
  <c r="CQ71" i="14"/>
  <c r="DO71" i="14"/>
  <c r="EM71" i="14"/>
  <c r="BZ59" i="14"/>
  <c r="CO131" i="14"/>
  <c r="EC131" i="14"/>
  <c r="BX119" i="14"/>
  <c r="DK119" i="14"/>
  <c r="EU119" i="14"/>
  <c r="CR107" i="14"/>
  <c r="DU107" i="14"/>
  <c r="FB107" i="14"/>
  <c r="BN95" i="14"/>
  <c r="CS95" i="14"/>
  <c r="DU95" i="14"/>
  <c r="EW95" i="14"/>
  <c r="CN83" i="14"/>
  <c r="DS83" i="14"/>
  <c r="EU83" i="14"/>
  <c r="BT71" i="14"/>
  <c r="CR71" i="14"/>
  <c r="DP71" i="14"/>
  <c r="EP71" i="14"/>
  <c r="CQ131" i="14"/>
  <c r="EF131" i="14"/>
  <c r="CG119" i="14"/>
  <c r="DN119" i="14"/>
  <c r="EX119" i="14"/>
  <c r="BQ107" i="14"/>
  <c r="CT107" i="14"/>
  <c r="DW107" i="14"/>
  <c r="FD107" i="14"/>
  <c r="BP95" i="14"/>
  <c r="CU95" i="14"/>
  <c r="DW95" i="14"/>
  <c r="EY95" i="14"/>
  <c r="BN83" i="14"/>
  <c r="CP83" i="14"/>
  <c r="DU83" i="14"/>
  <c r="EY83" i="14"/>
  <c r="BQ131" i="14"/>
  <c r="DE131" i="14"/>
  <c r="EP131" i="14"/>
  <c r="CO119" i="14"/>
  <c r="DT119" i="14"/>
  <c r="FD119" i="14"/>
  <c r="BW107" i="14"/>
  <c r="CZ107" i="14"/>
  <c r="EI107" i="14"/>
  <c r="BW131" i="14"/>
  <c r="DW131" i="14"/>
  <c r="CL119" i="14"/>
  <c r="EB119" i="14"/>
  <c r="CU107" i="14"/>
  <c r="EJ107" i="14"/>
  <c r="CM95" i="14"/>
  <c r="DZ95" i="14"/>
  <c r="BU83" i="14"/>
  <c r="DG83" i="14"/>
  <c r="EP83" i="14"/>
  <c r="BW71" i="14"/>
  <c r="CZ71" i="14"/>
  <c r="EA71" i="14"/>
  <c r="FB71" i="14"/>
  <c r="CK59" i="14"/>
  <c r="DI59" i="14"/>
  <c r="EG59" i="14"/>
  <c r="FE59" i="14"/>
  <c r="CB47" i="14"/>
  <c r="CY47" i="14"/>
  <c r="DU47" i="14"/>
  <c r="EQ47" i="14"/>
  <c r="BZ35" i="14"/>
  <c r="CV35" i="14"/>
  <c r="DR35" i="14"/>
  <c r="EN35" i="14"/>
  <c r="BL35" i="14"/>
  <c r="CZ47" i="14"/>
  <c r="ER47" i="14"/>
  <c r="CB131" i="14"/>
  <c r="DX131" i="14"/>
  <c r="CM119" i="14"/>
  <c r="EC119" i="14"/>
  <c r="CV107" i="14"/>
  <c r="EK107" i="14"/>
  <c r="CT95" i="14"/>
  <c r="EA95" i="14"/>
  <c r="CA83" i="14"/>
  <c r="DH83" i="14"/>
  <c r="EQ83" i="14"/>
  <c r="BX71" i="14"/>
  <c r="DA71" i="14"/>
  <c r="EB71" i="14"/>
  <c r="FC71" i="14"/>
  <c r="BM59" i="14"/>
  <c r="CL59" i="14"/>
  <c r="DJ59" i="14"/>
  <c r="EH59" i="14"/>
  <c r="FF59" i="14"/>
  <c r="CC47" i="14"/>
  <c r="DV47" i="14"/>
  <c r="CC131" i="14"/>
  <c r="EE131" i="14"/>
  <c r="CN119" i="14"/>
  <c r="ED119" i="14"/>
  <c r="CW107" i="14"/>
  <c r="EL107" i="14"/>
  <c r="CV95" i="14"/>
  <c r="ED95" i="14"/>
  <c r="CB83" i="14"/>
  <c r="DI83" i="14"/>
  <c r="ER83" i="14"/>
  <c r="BY71" i="14"/>
  <c r="DB71" i="14"/>
  <c r="EC71" i="14"/>
  <c r="FD71" i="14"/>
  <c r="BN59" i="14"/>
  <c r="CM59" i="14"/>
  <c r="DK59" i="14"/>
  <c r="EI59" i="14"/>
  <c r="FG59" i="14"/>
  <c r="CE131" i="14"/>
  <c r="EG131" i="14"/>
  <c r="CP119" i="14"/>
  <c r="EE119" i="14"/>
  <c r="CX107" i="14"/>
  <c r="EN107" i="14"/>
  <c r="CW95" i="14"/>
  <c r="EE95" i="14"/>
  <c r="CC83" i="14"/>
  <c r="DJ83" i="14"/>
  <c r="EX83" i="14"/>
  <c r="CB71" i="14"/>
  <c r="DC71" i="14"/>
  <c r="ED71" i="14"/>
  <c r="FE71" i="14"/>
  <c r="CF131" i="14"/>
  <c r="EH131" i="14"/>
  <c r="CQ119" i="14"/>
  <c r="EF119" i="14"/>
  <c r="CY107" i="14"/>
  <c r="EO107" i="14"/>
  <c r="CX95" i="14"/>
  <c r="EH95" i="14"/>
  <c r="CD83" i="14"/>
  <c r="DK83" i="14"/>
  <c r="EZ83" i="14"/>
  <c r="CC71" i="14"/>
  <c r="DD71" i="14"/>
  <c r="EE71" i="14"/>
  <c r="FF71" i="14"/>
  <c r="BP59" i="14"/>
  <c r="CO59" i="14"/>
  <c r="DM59" i="14"/>
  <c r="EK59" i="14"/>
  <c r="DH131" i="14"/>
  <c r="CX119" i="14"/>
  <c r="FF119" i="14"/>
  <c r="BZ107" i="14"/>
  <c r="DX107" i="14"/>
  <c r="CH95" i="14"/>
  <c r="EL95" i="14"/>
  <c r="CO83" i="14"/>
  <c r="EG83" i="14"/>
  <c r="CD71" i="14"/>
  <c r="DJ71" i="14"/>
  <c r="EU71" i="14"/>
  <c r="CP59" i="14"/>
  <c r="DR59" i="14"/>
  <c r="EV59" i="14"/>
  <c r="BX47" i="14"/>
  <c r="CW47" i="14"/>
  <c r="DW47" i="14"/>
  <c r="EU47" i="14"/>
  <c r="BW35" i="14"/>
  <c r="CT35" i="14"/>
  <c r="DQ35" i="14"/>
  <c r="EO35" i="14"/>
  <c r="DI131" i="14"/>
  <c r="DC119" i="14"/>
  <c r="FG119" i="14"/>
  <c r="CA107" i="14"/>
  <c r="DY107" i="14"/>
  <c r="CI95" i="14"/>
  <c r="EM95" i="14"/>
  <c r="CQ83" i="14"/>
  <c r="EH83" i="14"/>
  <c r="CE71" i="14"/>
  <c r="DK71" i="14"/>
  <c r="EV71" i="14"/>
  <c r="CQ59" i="14"/>
  <c r="DT59" i="14"/>
  <c r="EW59" i="14"/>
  <c r="DJ131" i="14"/>
  <c r="DD119" i="14"/>
  <c r="CB107" i="14"/>
  <c r="DZ107" i="14"/>
  <c r="CK95" i="14"/>
  <c r="EN95" i="14"/>
  <c r="CR83" i="14"/>
  <c r="EI83" i="14"/>
  <c r="CF71" i="14"/>
  <c r="DL71" i="14"/>
  <c r="EW71" i="14"/>
  <c r="CR59" i="14"/>
  <c r="DU59" i="14"/>
  <c r="EX59" i="14"/>
  <c r="BZ47" i="14"/>
  <c r="DA47" i="14"/>
  <c r="DY47" i="14"/>
  <c r="EW47" i="14"/>
  <c r="DK131" i="14"/>
  <c r="DM119" i="14"/>
  <c r="CE107" i="14"/>
  <c r="EE107" i="14"/>
  <c r="CL95" i="14"/>
  <c r="EO95" i="14"/>
  <c r="CU83" i="14"/>
  <c r="EJ83" i="14"/>
  <c r="CG71" i="14"/>
  <c r="DM71" i="14"/>
  <c r="EX71" i="14"/>
  <c r="BO59" i="14"/>
  <c r="CS59" i="14"/>
  <c r="DV59" i="14"/>
  <c r="EY59" i="14"/>
  <c r="CA47" i="14"/>
  <c r="DB47" i="14"/>
  <c r="DZ47" i="14"/>
  <c r="EX47" i="14"/>
  <c r="CA35" i="14"/>
  <c r="CX35" i="14"/>
  <c r="DU35" i="14"/>
  <c r="ER35" i="14"/>
  <c r="BN131" i="14"/>
  <c r="DU131" i="14"/>
  <c r="BO119" i="14"/>
  <c r="DQ119" i="14"/>
  <c r="CH107" i="14"/>
  <c r="EQ107" i="14"/>
  <c r="DA95" i="14"/>
  <c r="ER95" i="14"/>
  <c r="DA83" i="14"/>
  <c r="FA83" i="14"/>
  <c r="CJ71" i="14"/>
  <c r="DU71" i="14"/>
  <c r="FA71" i="14"/>
  <c r="BS59" i="14"/>
  <c r="CW59" i="14"/>
  <c r="DZ59" i="14"/>
  <c r="FB59" i="14"/>
  <c r="CF47" i="14"/>
  <c r="DE47" i="14"/>
  <c r="EC47" i="14"/>
  <c r="FA47" i="14"/>
  <c r="CD35" i="14"/>
  <c r="BU131" i="14"/>
  <c r="FA131" i="14"/>
  <c r="CU119" i="14"/>
  <c r="DL107" i="14"/>
  <c r="DH95" i="14"/>
  <c r="DB83" i="14"/>
  <c r="CT71" i="14"/>
  <c r="EQ71" i="14"/>
  <c r="BL71" i="14"/>
  <c r="BT59" i="14"/>
  <c r="DD59" i="14"/>
  <c r="EO59" i="14"/>
  <c r="BY47" i="14"/>
  <c r="DG47" i="14"/>
  <c r="EI47" i="14"/>
  <c r="BL47" i="14"/>
  <c r="BR35" i="14"/>
  <c r="CR35" i="14"/>
  <c r="DS35" i="14"/>
  <c r="ES35" i="14"/>
  <c r="CS35" i="14"/>
  <c r="DP119" i="14"/>
  <c r="DQ107" i="14"/>
  <c r="BQ95" i="14"/>
  <c r="DP95" i="14"/>
  <c r="DL83" i="14"/>
  <c r="EY71" i="14"/>
  <c r="BX59" i="14"/>
  <c r="ET59" i="14"/>
  <c r="DK47" i="14"/>
  <c r="CY35" i="14"/>
  <c r="EW35" i="14"/>
  <c r="BV131" i="14"/>
  <c r="FC131" i="14"/>
  <c r="CV119" i="14"/>
  <c r="DN107" i="14"/>
  <c r="DL95" i="14"/>
  <c r="DC83" i="14"/>
  <c r="CU71" i="14"/>
  <c r="ER71" i="14"/>
  <c r="BU59" i="14"/>
  <c r="DE59" i="14"/>
  <c r="EQ59" i="14"/>
  <c r="CD47" i="14"/>
  <c r="DH47" i="14"/>
  <c r="EJ47" i="14"/>
  <c r="BS35" i="14"/>
  <c r="DT35" i="14"/>
  <c r="ET35" i="14"/>
  <c r="CP131" i="14"/>
  <c r="CH47" i="14"/>
  <c r="BV35" i="14"/>
  <c r="CG131" i="14"/>
  <c r="FD131" i="14"/>
  <c r="CW119" i="14"/>
  <c r="DO107" i="14"/>
  <c r="DN95" i="14"/>
  <c r="DE83" i="14"/>
  <c r="CX71" i="14"/>
  <c r="ES71" i="14"/>
  <c r="BV59" i="14"/>
  <c r="DF59" i="14"/>
  <c r="ER59" i="14"/>
  <c r="CE47" i="14"/>
  <c r="DI47" i="14"/>
  <c r="EK47" i="14"/>
  <c r="BT35" i="14"/>
  <c r="CU35" i="14"/>
  <c r="DV35" i="14"/>
  <c r="EU35" i="14"/>
  <c r="FG131" i="14"/>
  <c r="CI131" i="14"/>
  <c r="FE131" i="14"/>
  <c r="DO119" i="14"/>
  <c r="DP107" i="14"/>
  <c r="BO95" i="14"/>
  <c r="DO95" i="14"/>
  <c r="DF83" i="14"/>
  <c r="CY71" i="14"/>
  <c r="ET71" i="14"/>
  <c r="BW59" i="14"/>
  <c r="DG59" i="14"/>
  <c r="ES59" i="14"/>
  <c r="CG47" i="14"/>
  <c r="DJ47" i="14"/>
  <c r="EL47" i="14"/>
  <c r="BU35" i="14"/>
  <c r="CW35" i="14"/>
  <c r="DW35" i="14"/>
  <c r="EV35" i="14"/>
  <c r="DE71" i="14"/>
  <c r="DH59" i="14"/>
  <c r="EM47" i="14"/>
  <c r="DX35" i="14"/>
  <c r="CX131" i="14"/>
  <c r="DS119" i="14"/>
  <c r="BS107" i="14"/>
  <c r="DV107" i="14"/>
  <c r="BV95" i="14"/>
  <c r="DR95" i="14"/>
  <c r="DT83" i="14"/>
  <c r="DG71" i="14"/>
  <c r="FG71" i="14"/>
  <c r="CB59" i="14"/>
  <c r="DN59" i="14"/>
  <c r="FA59" i="14"/>
  <c r="CJ47" i="14"/>
  <c r="DM47" i="14"/>
  <c r="EO47" i="14"/>
  <c r="BY35" i="14"/>
  <c r="DA35" i="14"/>
  <c r="DZ35" i="14"/>
  <c r="EY35" i="14"/>
  <c r="CY131" i="14"/>
  <c r="DY119" i="14"/>
  <c r="BT107" i="14"/>
  <c r="EF107" i="14"/>
  <c r="BW95" i="14"/>
  <c r="DV95" i="14"/>
  <c r="BM83" i="14"/>
  <c r="DV83" i="14"/>
  <c r="BM71" i="14"/>
  <c r="DH71" i="14"/>
  <c r="CC59" i="14"/>
  <c r="DO59" i="14"/>
  <c r="FC59" i="14"/>
  <c r="CK47" i="14"/>
  <c r="DN47" i="14"/>
  <c r="EP47" i="14"/>
  <c r="CB35" i="14"/>
  <c r="DB35" i="14"/>
  <c r="EA35" i="14"/>
  <c r="EZ35" i="14"/>
  <c r="DB131" i="14"/>
  <c r="DZ119" i="14"/>
  <c r="BU107" i="14"/>
  <c r="EP107" i="14"/>
  <c r="EK131" i="14"/>
  <c r="EZ119" i="14"/>
  <c r="BX107" i="14"/>
  <c r="CA95" i="14"/>
  <c r="FG95" i="14"/>
  <c r="BT83" i="14"/>
  <c r="FF83" i="14"/>
  <c r="CN71" i="14"/>
  <c r="CX59" i="14"/>
  <c r="BW47" i="14"/>
  <c r="DT47" i="14"/>
  <c r="CL35" i="14"/>
  <c r="EB35" i="14"/>
  <c r="ED35" i="14"/>
  <c r="FC119" i="14"/>
  <c r="DF71" i="14"/>
  <c r="DA59" i="14"/>
  <c r="EQ131" i="14"/>
  <c r="FA119" i="14"/>
  <c r="BY107" i="14"/>
  <c r="BL107" i="14"/>
  <c r="CB95" i="14"/>
  <c r="CF83" i="14"/>
  <c r="CO71" i="14"/>
  <c r="CY59" i="14"/>
  <c r="CI47" i="14"/>
  <c r="DX47" i="14"/>
  <c r="CM35" i="14"/>
  <c r="EC35" i="14"/>
  <c r="ET131" i="14"/>
  <c r="BP119" i="14"/>
  <c r="CG107" i="14"/>
  <c r="CH83" i="14"/>
  <c r="CM47" i="14"/>
  <c r="EB47" i="14"/>
  <c r="CO35" i="14"/>
  <c r="EE35" i="14"/>
  <c r="ES131" i="14"/>
  <c r="BN119" i="14"/>
  <c r="FB119" i="14"/>
  <c r="CF107" i="14"/>
  <c r="CC95" i="14"/>
  <c r="CG83" i="14"/>
  <c r="CS71" i="14"/>
  <c r="CZ59" i="14"/>
  <c r="CL47" i="14"/>
  <c r="EA47" i="14"/>
  <c r="CN35" i="14"/>
  <c r="CF95" i="14"/>
  <c r="BS119" i="14"/>
  <c r="CS107" i="14"/>
  <c r="CZ95" i="14"/>
  <c r="CK83" i="14"/>
  <c r="DT71" i="14"/>
  <c r="DP59" i="14"/>
  <c r="CP47" i="14"/>
  <c r="EF47" i="14"/>
  <c r="CZ35" i="14"/>
  <c r="EH35" i="14"/>
  <c r="BT119" i="14"/>
  <c r="DA107" i="14"/>
  <c r="DB95" i="14"/>
  <c r="CW83" i="14"/>
  <c r="DV71" i="14"/>
  <c r="DQ59" i="14"/>
  <c r="CQ47" i="14"/>
  <c r="EG47" i="14"/>
  <c r="DC35" i="14"/>
  <c r="EI35" i="14"/>
  <c r="BU119" i="14"/>
  <c r="DB107" i="14"/>
  <c r="DE95" i="14"/>
  <c r="CZ83" i="14"/>
  <c r="DW71" i="14"/>
  <c r="DW59" i="14"/>
  <c r="CS47" i="14"/>
  <c r="EH47" i="14"/>
  <c r="BM35" i="14"/>
  <c r="DD35" i="14"/>
  <c r="EJ35" i="14"/>
  <c r="BM131" i="14"/>
  <c r="CH119" i="14"/>
  <c r="DJ107" i="14"/>
  <c r="DG95" i="14"/>
  <c r="DY83" i="14"/>
  <c r="DY71" i="14"/>
  <c r="BQ59" i="14"/>
  <c r="EA59" i="14"/>
  <c r="CU47" i="14"/>
  <c r="ES47" i="14"/>
  <c r="BO35" i="14"/>
  <c r="DF35" i="14"/>
  <c r="EL35" i="14"/>
  <c r="BO131" i="14"/>
  <c r="CJ119" i="14"/>
  <c r="DK107" i="14"/>
  <c r="DQ95" i="14"/>
  <c r="DZ83" i="14"/>
  <c r="BN71" i="14"/>
  <c r="DZ71" i="14"/>
  <c r="BR59" i="14"/>
  <c r="EB59" i="14"/>
  <c r="EJ119" i="14"/>
  <c r="EZ95" i="14"/>
  <c r="EF83" i="14"/>
  <c r="BP71" i="14"/>
  <c r="EE59" i="14"/>
  <c r="CO47" i="14"/>
  <c r="FD47" i="14"/>
  <c r="CE35" i="14"/>
  <c r="EG35" i="14"/>
  <c r="EM35" i="14"/>
  <c r="BR107" i="14"/>
  <c r="EL59" i="14"/>
  <c r="CX47" i="14"/>
  <c r="EP35" i="14"/>
  <c r="BS131" i="14"/>
  <c r="EV119" i="14"/>
  <c r="BV107" i="14"/>
  <c r="EQ35" i="14"/>
  <c r="CS131" i="14"/>
  <c r="CI71" i="14"/>
  <c r="EN59" i="14"/>
  <c r="DD47" i="14"/>
  <c r="EX35" i="14"/>
  <c r="DE35" i="14"/>
  <c r="EU107" i="14"/>
  <c r="EY131" i="14"/>
  <c r="CJ59" i="14"/>
  <c r="BN47" i="14"/>
  <c r="DX95" i="14"/>
  <c r="CN59" i="14"/>
  <c r="EE47" i="14"/>
  <c r="DK35" i="14"/>
  <c r="CT59" i="14"/>
  <c r="DL35" i="14"/>
  <c r="ET47" i="14"/>
  <c r="BY119" i="14"/>
  <c r="EK71" i="14"/>
  <c r="DB59" i="14"/>
  <c r="BR47" i="14"/>
  <c r="CR119" i="14"/>
  <c r="EQ95" i="14"/>
  <c r="EZ71" i="14"/>
  <c r="DL59" i="14"/>
  <c r="EY47" i="14"/>
  <c r="BP35" i="14"/>
  <c r="DX59" i="14"/>
  <c r="BX35" i="14"/>
  <c r="DY35" i="14"/>
  <c r="BO71" i="14"/>
  <c r="FC47" i="14"/>
  <c r="EK119" i="14"/>
  <c r="FF95" i="14"/>
  <c r="EM83" i="14"/>
  <c r="BQ71" i="14"/>
  <c r="EF59" i="14"/>
  <c r="CT47" i="14"/>
  <c r="FE47" i="14"/>
  <c r="CF35" i="14"/>
  <c r="EK35" i="14"/>
  <c r="BR131" i="14"/>
  <c r="FC83" i="14"/>
  <c r="BV71" i="14"/>
  <c r="FG47" i="14"/>
  <c r="CH35" i="14"/>
  <c r="FD83" i="14"/>
  <c r="CH71" i="14"/>
  <c r="EM59" i="14"/>
  <c r="DC47" i="14"/>
  <c r="CI35" i="14"/>
  <c r="EY119" i="14"/>
  <c r="CN107" i="14"/>
  <c r="FE83" i="14"/>
  <c r="CJ35" i="14"/>
  <c r="DP47" i="14"/>
  <c r="CY95" i="14"/>
  <c r="EF71" i="14"/>
  <c r="BM47" i="14"/>
  <c r="FG35" i="14"/>
  <c r="FC107" i="14"/>
  <c r="BR83" i="14"/>
  <c r="EG71" i="14"/>
  <c r="FE107" i="14"/>
  <c r="BS83" i="14"/>
  <c r="EN47" i="14"/>
  <c r="DM83" i="14"/>
  <c r="DN35" i="14"/>
  <c r="BS47" i="14"/>
  <c r="CS119" i="14"/>
  <c r="ES95" i="14"/>
  <c r="EZ47" i="14"/>
  <c r="BQ35" i="14"/>
  <c r="ET95" i="14"/>
  <c r="ED83" i="14"/>
  <c r="BU47" i="14"/>
  <c r="DR119" i="14"/>
  <c r="EE83" i="14"/>
  <c r="EL119" i="14"/>
  <c r="EO83" i="14"/>
  <c r="BU71" i="14"/>
  <c r="EJ59" i="14"/>
  <c r="CV47" i="14"/>
  <c r="FF47" i="14"/>
  <c r="CG35" i="14"/>
  <c r="EN119" i="14"/>
  <c r="EI71" i="14"/>
  <c r="BN35" i="14"/>
  <c r="DC131" i="14"/>
  <c r="FE119" i="14"/>
  <c r="CO107" i="14"/>
  <c r="CK71" i="14"/>
  <c r="EZ59" i="14"/>
  <c r="DF47" i="14"/>
  <c r="CK35" i="14"/>
  <c r="FA35" i="14"/>
  <c r="DF131" i="14"/>
  <c r="DI107" i="14"/>
  <c r="BT95" i="14"/>
  <c r="CL71" i="14"/>
  <c r="CA59" i="14"/>
  <c r="FD59" i="14"/>
  <c r="DL47" i="14"/>
  <c r="CP35" i="14"/>
  <c r="FB35" i="14"/>
  <c r="DG131" i="14"/>
  <c r="DR107" i="14"/>
  <c r="BX95" i="14"/>
  <c r="CM71" i="14"/>
  <c r="CD59" i="14"/>
  <c r="DO47" i="14"/>
  <c r="CQ35" i="14"/>
  <c r="FC35" i="14"/>
  <c r="DL131" i="14"/>
  <c r="ER107" i="14"/>
  <c r="BY95" i="14"/>
  <c r="DI71" i="14"/>
  <c r="CE59" i="14"/>
  <c r="FD35" i="14"/>
  <c r="DR47" i="14"/>
  <c r="DH35" i="14"/>
  <c r="FF35" i="14"/>
  <c r="EJ131" i="14"/>
  <c r="BQ83" i="14"/>
  <c r="CI59" i="14"/>
  <c r="DS47" i="14"/>
  <c r="DI35" i="14"/>
  <c r="DF95" i="14"/>
  <c r="ED47" i="14"/>
  <c r="EZ131" i="14"/>
  <c r="EH71" i="14"/>
  <c r="BL59" i="14"/>
  <c r="BO47" i="14"/>
  <c r="BQ119" i="14"/>
  <c r="FF107" i="14"/>
  <c r="DY95" i="14"/>
  <c r="CI83" i="14"/>
  <c r="BP47" i="14"/>
  <c r="BR119" i="14"/>
  <c r="EJ95" i="14"/>
  <c r="CJ83" i="14"/>
  <c r="EJ71" i="14"/>
  <c r="CU59" i="14"/>
  <c r="BQ47" i="14"/>
  <c r="DM35" i="14"/>
  <c r="EP95" i="14"/>
  <c r="EV47" i="14"/>
  <c r="EA83" i="14"/>
  <c r="EB83" i="14"/>
  <c r="BT47" i="14"/>
  <c r="DP35" i="14"/>
  <c r="CT119" i="14"/>
  <c r="EC59" i="14"/>
  <c r="FB47" i="14"/>
  <c r="EX95" i="14"/>
  <c r="ED59" i="14"/>
  <c r="CN47" i="14"/>
  <c r="EF35" i="14"/>
  <c r="DM131" i="14"/>
  <c r="ES107" i="14"/>
  <c r="BZ95" i="14"/>
  <c r="BO83" i="14"/>
  <c r="DQ71" i="14"/>
  <c r="CF59" i="14"/>
  <c r="DQ47" i="14"/>
  <c r="DG35" i="14"/>
  <c r="FE35" i="14"/>
  <c r="EI131" i="14"/>
  <c r="ET107" i="14"/>
  <c r="CG95" i="14"/>
  <c r="BP83" i="14"/>
  <c r="DX71" i="14"/>
  <c r="CH59" i="14"/>
  <c r="DJ35" i="14"/>
  <c r="DO35" i="14"/>
  <c r="CC35" i="14"/>
  <c r="EJ23" i="14"/>
  <c r="CQ23" i="14"/>
  <c r="BX133" i="14"/>
  <c r="CT133" i="14"/>
  <c r="DP133" i="14"/>
  <c r="EL133" i="14"/>
  <c r="BL133" i="14"/>
  <c r="CC121" i="14"/>
  <c r="CY121" i="14"/>
  <c r="DU121" i="14"/>
  <c r="EQ121" i="14"/>
  <c r="BM109" i="14"/>
  <c r="CI109" i="14"/>
  <c r="DE109" i="14"/>
  <c r="EA109" i="14"/>
  <c r="EW109" i="14"/>
  <c r="BR97" i="14"/>
  <c r="CN97" i="14"/>
  <c r="DJ97" i="14"/>
  <c r="EF97" i="14"/>
  <c r="FB97" i="14"/>
  <c r="BY133" i="14"/>
  <c r="CU133" i="14"/>
  <c r="DQ133" i="14"/>
  <c r="EM133" i="14"/>
  <c r="CD121" i="14"/>
  <c r="CZ121" i="14"/>
  <c r="DV121" i="14"/>
  <c r="ER121" i="14"/>
  <c r="BN109" i="14"/>
  <c r="CJ109" i="14"/>
  <c r="DF109" i="14"/>
  <c r="EB109" i="14"/>
  <c r="EX109" i="14"/>
  <c r="BS97" i="14"/>
  <c r="CO97" i="14"/>
  <c r="DK97" i="14"/>
  <c r="EG97" i="14"/>
  <c r="FC97" i="14"/>
  <c r="BZ133" i="14"/>
  <c r="CV133" i="14"/>
  <c r="DR133" i="14"/>
  <c r="EN133" i="14"/>
  <c r="CE121" i="14"/>
  <c r="DA121" i="14"/>
  <c r="DW121" i="14"/>
  <c r="ES121" i="14"/>
  <c r="CA133" i="14"/>
  <c r="CW133" i="14"/>
  <c r="DS133" i="14"/>
  <c r="EO133" i="14"/>
  <c r="CF121" i="14"/>
  <c r="DB121" i="14"/>
  <c r="DX121" i="14"/>
  <c r="ET121" i="14"/>
  <c r="BP109" i="14"/>
  <c r="CL109" i="14"/>
  <c r="DH109" i="14"/>
  <c r="ED109" i="14"/>
  <c r="EZ109" i="14"/>
  <c r="BU97" i="14"/>
  <c r="CQ97" i="14"/>
  <c r="DM97" i="14"/>
  <c r="EI97" i="14"/>
  <c r="FE97" i="14"/>
  <c r="CD133" i="14"/>
  <c r="CZ133" i="14"/>
  <c r="DV133" i="14"/>
  <c r="ER133" i="14"/>
  <c r="BM121" i="14"/>
  <c r="CI121" i="14"/>
  <c r="DE121" i="14"/>
  <c r="EA121" i="14"/>
  <c r="EW121" i="14"/>
  <c r="BP133" i="14"/>
  <c r="CQ133" i="14"/>
  <c r="DW133" i="14"/>
  <c r="EX133" i="14"/>
  <c r="CA121" i="14"/>
  <c r="DG121" i="14"/>
  <c r="EH121" i="14"/>
  <c r="BT109" i="14"/>
  <c r="CS109" i="14"/>
  <c r="DR109" i="14"/>
  <c r="EQ109" i="14"/>
  <c r="CI97" i="14"/>
  <c r="DH97" i="14"/>
  <c r="EJ97" i="14"/>
  <c r="BV85" i="14"/>
  <c r="CR85" i="14"/>
  <c r="DN85" i="14"/>
  <c r="EJ85" i="14"/>
  <c r="FF85" i="14"/>
  <c r="BQ133" i="14"/>
  <c r="CR133" i="14"/>
  <c r="DX133" i="14"/>
  <c r="EY133" i="14"/>
  <c r="CB121" i="14"/>
  <c r="DH121" i="14"/>
  <c r="EI121" i="14"/>
  <c r="BU109" i="14"/>
  <c r="CT109" i="14"/>
  <c r="DS109" i="14"/>
  <c r="ER109" i="14"/>
  <c r="CJ97" i="14"/>
  <c r="DI97" i="14"/>
  <c r="EK97" i="14"/>
  <c r="BW85" i="14"/>
  <c r="CS85" i="14"/>
  <c r="DO85" i="14"/>
  <c r="EK85" i="14"/>
  <c r="FG85" i="14"/>
  <c r="CA73" i="14"/>
  <c r="CW73" i="14"/>
  <c r="DS73" i="14"/>
  <c r="EO73" i="14"/>
  <c r="CG61" i="14"/>
  <c r="DC61" i="14"/>
  <c r="DY61" i="14"/>
  <c r="EU61" i="14"/>
  <c r="BR133" i="14"/>
  <c r="CS133" i="14"/>
  <c r="DY133" i="14"/>
  <c r="EZ133" i="14"/>
  <c r="CG121" i="14"/>
  <c r="DI121" i="14"/>
  <c r="EJ121" i="14"/>
  <c r="BV133" i="14"/>
  <c r="DB133" i="14"/>
  <c r="EC133" i="14"/>
  <c r="FD133" i="14"/>
  <c r="CL121" i="14"/>
  <c r="DM121" i="14"/>
  <c r="EN121" i="14"/>
  <c r="BZ109" i="14"/>
  <c r="CY109" i="14"/>
  <c r="DX109" i="14"/>
  <c r="EY109" i="14"/>
  <c r="BP97" i="14"/>
  <c r="CR97" i="14"/>
  <c r="DQ97" i="14"/>
  <c r="EP97" i="14"/>
  <c r="CB85" i="14"/>
  <c r="CX85" i="14"/>
  <c r="DT85" i="14"/>
  <c r="EP85" i="14"/>
  <c r="CE133" i="14"/>
  <c r="DF133" i="14"/>
  <c r="EG133" i="14"/>
  <c r="CF133" i="14"/>
  <c r="DL133" i="14"/>
  <c r="EW133" i="14"/>
  <c r="CK121" i="14"/>
  <c r="DQ121" i="14"/>
  <c r="FA121" i="14"/>
  <c r="CB109" i="14"/>
  <c r="DD109" i="14"/>
  <c r="EI109" i="14"/>
  <c r="BV97" i="14"/>
  <c r="CX97" i="14"/>
  <c r="DZ97" i="14"/>
  <c r="FD97" i="14"/>
  <c r="CK85" i="14"/>
  <c r="DJ85" i="14"/>
  <c r="EI85" i="14"/>
  <c r="CF73" i="14"/>
  <c r="DC73" i="14"/>
  <c r="DZ73" i="14"/>
  <c r="EW73" i="14"/>
  <c r="CI61" i="14"/>
  <c r="DF61" i="14"/>
  <c r="EC61" i="14"/>
  <c r="EZ61" i="14"/>
  <c r="CG133" i="14"/>
  <c r="DM133" i="14"/>
  <c r="FA133" i="14"/>
  <c r="CM121" i="14"/>
  <c r="DR121" i="14"/>
  <c r="FB121" i="14"/>
  <c r="CC109" i="14"/>
  <c r="DG109" i="14"/>
  <c r="EJ109" i="14"/>
  <c r="BW97" i="14"/>
  <c r="CY97" i="14"/>
  <c r="EA97" i="14"/>
  <c r="FF97" i="14"/>
  <c r="BM85" i="14"/>
  <c r="CL85" i="14"/>
  <c r="DK85" i="14"/>
  <c r="EL85" i="14"/>
  <c r="CG73" i="14"/>
  <c r="DD73" i="14"/>
  <c r="EA73" i="14"/>
  <c r="EX73" i="14"/>
  <c r="CH133" i="14"/>
  <c r="DN133" i="14"/>
  <c r="FB133" i="14"/>
  <c r="CN121" i="14"/>
  <c r="DS121" i="14"/>
  <c r="FC121" i="14"/>
  <c r="CD109" i="14"/>
  <c r="DI109" i="14"/>
  <c r="EK109" i="14"/>
  <c r="BX97" i="14"/>
  <c r="CZ97" i="14"/>
  <c r="EB97" i="14"/>
  <c r="FG97" i="14"/>
  <c r="BN85" i="14"/>
  <c r="CM85" i="14"/>
  <c r="DL85" i="14"/>
  <c r="EM85" i="14"/>
  <c r="CH73" i="14"/>
  <c r="DE73" i="14"/>
  <c r="EB73" i="14"/>
  <c r="EY73" i="14"/>
  <c r="CJ133" i="14"/>
  <c r="DT133" i="14"/>
  <c r="FE133" i="14"/>
  <c r="CP121" i="14"/>
  <c r="DY121" i="14"/>
  <c r="FE121" i="14"/>
  <c r="CF109" i="14"/>
  <c r="DK109" i="14"/>
  <c r="EM109" i="14"/>
  <c r="BZ97" i="14"/>
  <c r="DB97" i="14"/>
  <c r="ED97" i="14"/>
  <c r="BP85" i="14"/>
  <c r="CO85" i="14"/>
  <c r="DP85" i="14"/>
  <c r="EO85" i="14"/>
  <c r="CP133" i="14"/>
  <c r="EE133" i="14"/>
  <c r="BQ121" i="14"/>
  <c r="CV121" i="14"/>
  <c r="EF121" i="14"/>
  <c r="CO109" i="14"/>
  <c r="DQ109" i="14"/>
  <c r="EU109" i="14"/>
  <c r="BU133" i="14"/>
  <c r="DU133" i="14"/>
  <c r="BR121" i="14"/>
  <c r="DJ121" i="14"/>
  <c r="EZ121" i="14"/>
  <c r="CU109" i="14"/>
  <c r="EF109" i="14"/>
  <c r="CA97" i="14"/>
  <c r="DG97" i="14"/>
  <c r="ES97" i="14"/>
  <c r="CF85" i="14"/>
  <c r="DI85" i="14"/>
  <c r="ES85" i="14"/>
  <c r="BP73" i="14"/>
  <c r="CP73" i="14"/>
  <c r="DP73" i="14"/>
  <c r="EQ73" i="14"/>
  <c r="CE61" i="14"/>
  <c r="DD61" i="14"/>
  <c r="EB61" i="14"/>
  <c r="FA61" i="14"/>
  <c r="CC49" i="14"/>
  <c r="CY49" i="14"/>
  <c r="DU49" i="14"/>
  <c r="EQ49" i="14"/>
  <c r="BZ37" i="14"/>
  <c r="CV37" i="14"/>
  <c r="DR37" i="14"/>
  <c r="EN37" i="14"/>
  <c r="CF61" i="14"/>
  <c r="BW133" i="14"/>
  <c r="DZ133" i="14"/>
  <c r="BS121" i="14"/>
  <c r="DK121" i="14"/>
  <c r="FD121" i="14"/>
  <c r="CV109" i="14"/>
  <c r="EG109" i="14"/>
  <c r="CB97" i="14"/>
  <c r="DL97" i="14"/>
  <c r="ET97" i="14"/>
  <c r="CG85" i="14"/>
  <c r="DM85" i="14"/>
  <c r="ET85" i="14"/>
  <c r="BQ73" i="14"/>
  <c r="CQ73" i="14"/>
  <c r="DQ73" i="14"/>
  <c r="ER73" i="14"/>
  <c r="DE61" i="14"/>
  <c r="ED61" i="14"/>
  <c r="FB61" i="14"/>
  <c r="CB133" i="14"/>
  <c r="EA133" i="14"/>
  <c r="BT121" i="14"/>
  <c r="DL121" i="14"/>
  <c r="FF121" i="14"/>
  <c r="CW109" i="14"/>
  <c r="EH109" i="14"/>
  <c r="CC97" i="14"/>
  <c r="DN97" i="14"/>
  <c r="EU97" i="14"/>
  <c r="CH85" i="14"/>
  <c r="DQ85" i="14"/>
  <c r="EU85" i="14"/>
  <c r="BR73" i="14"/>
  <c r="CR73" i="14"/>
  <c r="DR73" i="14"/>
  <c r="ES73" i="14"/>
  <c r="CH61" i="14"/>
  <c r="DG61" i="14"/>
  <c r="EE61" i="14"/>
  <c r="FC61" i="14"/>
  <c r="CC133" i="14"/>
  <c r="EB133" i="14"/>
  <c r="BU121" i="14"/>
  <c r="DN121" i="14"/>
  <c r="FG121" i="14"/>
  <c r="CX109" i="14"/>
  <c r="EL109" i="14"/>
  <c r="CD97" i="14"/>
  <c r="DO97" i="14"/>
  <c r="EV97" i="14"/>
  <c r="CI85" i="14"/>
  <c r="DR85" i="14"/>
  <c r="EV85" i="14"/>
  <c r="CI133" i="14"/>
  <c r="ED133" i="14"/>
  <c r="BV121" i="14"/>
  <c r="DO121" i="14"/>
  <c r="BO109" i="14"/>
  <c r="CZ109" i="14"/>
  <c r="EN109" i="14"/>
  <c r="CE97" i="14"/>
  <c r="DP97" i="14"/>
  <c r="EW97" i="14"/>
  <c r="CJ85" i="14"/>
  <c r="DS85" i="14"/>
  <c r="EW85" i="14"/>
  <c r="BT73" i="14"/>
  <c r="CT73" i="14"/>
  <c r="DU73" i="14"/>
  <c r="EU73" i="14"/>
  <c r="BM61" i="14"/>
  <c r="CK61" i="14"/>
  <c r="DI61" i="14"/>
  <c r="EG61" i="14"/>
  <c r="FE61" i="14"/>
  <c r="DC133" i="14"/>
  <c r="FG133" i="14"/>
  <c r="CH121" i="14"/>
  <c r="EL121" i="14"/>
  <c r="CH109" i="14"/>
  <c r="EC109" i="14"/>
  <c r="BY97" i="14"/>
  <c r="DV97" i="14"/>
  <c r="BU85" i="14"/>
  <c r="DF85" i="14"/>
  <c r="EZ85" i="14"/>
  <c r="CK73" i="14"/>
  <c r="DO73" i="14"/>
  <c r="FA73" i="14"/>
  <c r="BT61" i="14"/>
  <c r="CV61" i="14"/>
  <c r="DX61" i="14"/>
  <c r="FF61" i="14"/>
  <c r="BQ49" i="14"/>
  <c r="CN49" i="14"/>
  <c r="DK49" i="14"/>
  <c r="EH49" i="14"/>
  <c r="FE49" i="14"/>
  <c r="CG37" i="14"/>
  <c r="DD37" i="14"/>
  <c r="EA37" i="14"/>
  <c r="EX37" i="14"/>
  <c r="DD133" i="14"/>
  <c r="CJ121" i="14"/>
  <c r="EM121" i="14"/>
  <c r="CK109" i="14"/>
  <c r="EE109" i="14"/>
  <c r="CF97" i="14"/>
  <c r="DW97" i="14"/>
  <c r="BX85" i="14"/>
  <c r="DG85" i="14"/>
  <c r="FA85" i="14"/>
  <c r="CL73" i="14"/>
  <c r="DT73" i="14"/>
  <c r="FB73" i="14"/>
  <c r="DE133" i="14"/>
  <c r="CO121" i="14"/>
  <c r="EO121" i="14"/>
  <c r="CM109" i="14"/>
  <c r="EO109" i="14"/>
  <c r="CG97" i="14"/>
  <c r="DX97" i="14"/>
  <c r="BY85" i="14"/>
  <c r="DH85" i="14"/>
  <c r="FB85" i="14"/>
  <c r="CM73" i="14"/>
  <c r="DV73" i="14"/>
  <c r="FC73" i="14"/>
  <c r="BV61" i="14"/>
  <c r="CX61" i="14"/>
  <c r="EA61" i="14"/>
  <c r="BL61" i="14"/>
  <c r="BS49" i="14"/>
  <c r="CP49" i="14"/>
  <c r="DG133" i="14"/>
  <c r="CQ121" i="14"/>
  <c r="EP121" i="14"/>
  <c r="CN109" i="14"/>
  <c r="EP109" i="14"/>
  <c r="CH97" i="14"/>
  <c r="DY97" i="14"/>
  <c r="BZ85" i="14"/>
  <c r="DU85" i="14"/>
  <c r="FC85" i="14"/>
  <c r="CN73" i="14"/>
  <c r="DW73" i="14"/>
  <c r="FD73" i="14"/>
  <c r="BW61" i="14"/>
  <c r="CY61" i="14"/>
  <c r="EF61" i="14"/>
  <c r="BT49" i="14"/>
  <c r="CQ49" i="14"/>
  <c r="DN49" i="14"/>
  <c r="EK49" i="14"/>
  <c r="BM37" i="14"/>
  <c r="CJ37" i="14"/>
  <c r="DG37" i="14"/>
  <c r="ED37" i="14"/>
  <c r="FA37" i="14"/>
  <c r="DJ133" i="14"/>
  <c r="CT121" i="14"/>
  <c r="EX121" i="14"/>
  <c r="CR109" i="14"/>
  <c r="EV109" i="14"/>
  <c r="CM97" i="14"/>
  <c r="EH97" i="14"/>
  <c r="CD85" i="14"/>
  <c r="DX85" i="14"/>
  <c r="BL85" i="14"/>
  <c r="BM73" i="14"/>
  <c r="CU73" i="14"/>
  <c r="EC73" i="14"/>
  <c r="FG73" i="14"/>
  <c r="BZ61" i="14"/>
  <c r="DB61" i="14"/>
  <c r="EJ61" i="14"/>
  <c r="BW49" i="14"/>
  <c r="CT49" i="14"/>
  <c r="DQ49" i="14"/>
  <c r="EN49" i="14"/>
  <c r="DO133" i="14"/>
  <c r="EC121" i="14"/>
  <c r="DN109" i="14"/>
  <c r="CT97" i="14"/>
  <c r="EY97" i="14"/>
  <c r="CA85" i="14"/>
  <c r="EB85" i="14"/>
  <c r="CB73" i="14"/>
  <c r="DN73" i="14"/>
  <c r="CQ61" i="14"/>
  <c r="DW61" i="14"/>
  <c r="CF49" i="14"/>
  <c r="DG49" i="14"/>
  <c r="EG49" i="14"/>
  <c r="BX37" i="14"/>
  <c r="CX37" i="14"/>
  <c r="DW37" i="14"/>
  <c r="EV37" i="14"/>
  <c r="EJ133" i="14"/>
  <c r="BO121" i="14"/>
  <c r="EK121" i="14"/>
  <c r="BQ109" i="14"/>
  <c r="DU109" i="14"/>
  <c r="DA97" i="14"/>
  <c r="EF85" i="14"/>
  <c r="CI73" i="14"/>
  <c r="EK61" i="14"/>
  <c r="CJ49" i="14"/>
  <c r="DB37" i="14"/>
  <c r="EB37" i="14"/>
  <c r="EF133" i="14"/>
  <c r="ED121" i="14"/>
  <c r="DO109" i="14"/>
  <c r="CU97" i="14"/>
  <c r="EZ97" i="14"/>
  <c r="CC85" i="14"/>
  <c r="EC85" i="14"/>
  <c r="CC73" i="14"/>
  <c r="DX73" i="14"/>
  <c r="CR61" i="14"/>
  <c r="DZ61" i="14"/>
  <c r="CG49" i="14"/>
  <c r="DH49" i="14"/>
  <c r="EI49" i="14"/>
  <c r="BY37" i="14"/>
  <c r="CY37" i="14"/>
  <c r="DX37" i="14"/>
  <c r="EW37" i="14"/>
  <c r="CA37" i="14"/>
  <c r="DY37" i="14"/>
  <c r="EY37" i="14"/>
  <c r="DA37" i="14"/>
  <c r="BO61" i="14"/>
  <c r="DL49" i="14"/>
  <c r="EH133" i="14"/>
  <c r="EE121" i="14"/>
  <c r="DP109" i="14"/>
  <c r="CV97" i="14"/>
  <c r="FA97" i="14"/>
  <c r="CE85" i="14"/>
  <c r="ED85" i="14"/>
  <c r="CD73" i="14"/>
  <c r="DY73" i="14"/>
  <c r="CS61" i="14"/>
  <c r="EH61" i="14"/>
  <c r="CH49" i="14"/>
  <c r="DI49" i="14"/>
  <c r="EJ49" i="14"/>
  <c r="CZ37" i="14"/>
  <c r="EZ37" i="14"/>
  <c r="CU61" i="14"/>
  <c r="FB37" i="14"/>
  <c r="EI133" i="14"/>
  <c r="BN121" i="14"/>
  <c r="EG121" i="14"/>
  <c r="DT109" i="14"/>
  <c r="CW97" i="14"/>
  <c r="BL97" i="14"/>
  <c r="CN85" i="14"/>
  <c r="EE85" i="14"/>
  <c r="CE73" i="14"/>
  <c r="ED73" i="14"/>
  <c r="BN61" i="14"/>
  <c r="CT61" i="14"/>
  <c r="EI61" i="14"/>
  <c r="CI49" i="14"/>
  <c r="DJ49" i="14"/>
  <c r="EL49" i="14"/>
  <c r="CB37" i="14"/>
  <c r="DZ37" i="14"/>
  <c r="CP85" i="14"/>
  <c r="EE73" i="14"/>
  <c r="EM49" i="14"/>
  <c r="CC37" i="14"/>
  <c r="BM133" i="14"/>
  <c r="EP133" i="14"/>
  <c r="BW121" i="14"/>
  <c r="EV121" i="14"/>
  <c r="BS109" i="14"/>
  <c r="DW109" i="14"/>
  <c r="DD97" i="14"/>
  <c r="CT85" i="14"/>
  <c r="EH85" i="14"/>
  <c r="CO73" i="14"/>
  <c r="EG73" i="14"/>
  <c r="BQ61" i="14"/>
  <c r="CZ61" i="14"/>
  <c r="EM61" i="14"/>
  <c r="CL49" i="14"/>
  <c r="DO49" i="14"/>
  <c r="EP49" i="14"/>
  <c r="CE37" i="14"/>
  <c r="DE37" i="14"/>
  <c r="EE37" i="14"/>
  <c r="FD37" i="14"/>
  <c r="BN133" i="14"/>
  <c r="EQ133" i="14"/>
  <c r="BX121" i="14"/>
  <c r="EY121" i="14"/>
  <c r="BV109" i="14"/>
  <c r="DY109" i="14"/>
  <c r="DE97" i="14"/>
  <c r="CU85" i="14"/>
  <c r="EN85" i="14"/>
  <c r="CS73" i="14"/>
  <c r="EH73" i="14"/>
  <c r="BR61" i="14"/>
  <c r="DA61" i="14"/>
  <c r="EN61" i="14"/>
  <c r="CM49" i="14"/>
  <c r="DP49" i="14"/>
  <c r="ER49" i="14"/>
  <c r="CF37" i="14"/>
  <c r="DF37" i="14"/>
  <c r="EF37" i="14"/>
  <c r="FE37" i="14"/>
  <c r="BO133" i="14"/>
  <c r="ES133" i="14"/>
  <c r="BY121" i="14"/>
  <c r="BW109" i="14"/>
  <c r="BT133" i="14"/>
  <c r="BZ121" i="14"/>
  <c r="CE109" i="14"/>
  <c r="EN97" i="14"/>
  <c r="DY85" i="14"/>
  <c r="CY73" i="14"/>
  <c r="EZ73" i="14"/>
  <c r="BS61" i="14"/>
  <c r="DP61" i="14"/>
  <c r="CU49" i="14"/>
  <c r="EC49" i="14"/>
  <c r="BW37" i="14"/>
  <c r="DM37" i="14"/>
  <c r="ET37" i="14"/>
  <c r="DN37" i="14"/>
  <c r="CH37" i="14"/>
  <c r="FC37" i="14"/>
  <c r="EG85" i="14"/>
  <c r="BL73" i="14"/>
  <c r="DS61" i="14"/>
  <c r="CX49" i="14"/>
  <c r="DP37" i="14"/>
  <c r="CK133" i="14"/>
  <c r="CR121" i="14"/>
  <c r="CG109" i="14"/>
  <c r="EO97" i="14"/>
  <c r="DZ85" i="14"/>
  <c r="CZ73" i="14"/>
  <c r="FE73" i="14"/>
  <c r="BU61" i="14"/>
  <c r="DQ61" i="14"/>
  <c r="CV49" i="14"/>
  <c r="ED49" i="14"/>
  <c r="CD37" i="14"/>
  <c r="EU37" i="14"/>
  <c r="CW49" i="14"/>
  <c r="CU121" i="14"/>
  <c r="BM97" i="14"/>
  <c r="ER97" i="14"/>
  <c r="DB73" i="14"/>
  <c r="EF49" i="14"/>
  <c r="CI37" i="14"/>
  <c r="FF37" i="14"/>
  <c r="CL133" i="14"/>
  <c r="CS121" i="14"/>
  <c r="CP109" i="14"/>
  <c r="EQ97" i="14"/>
  <c r="EA85" i="14"/>
  <c r="DA73" i="14"/>
  <c r="FF73" i="14"/>
  <c r="BX61" i="14"/>
  <c r="DR61" i="14"/>
  <c r="EE49" i="14"/>
  <c r="DO37" i="14"/>
  <c r="CM133" i="14"/>
  <c r="CQ109" i="14"/>
  <c r="BY61" i="14"/>
  <c r="CX133" i="14"/>
  <c r="DC121" i="14"/>
  <c r="DC109" i="14"/>
  <c r="BQ97" i="14"/>
  <c r="BQ85" i="14"/>
  <c r="EX85" i="14"/>
  <c r="DH73" i="14"/>
  <c r="CC61" i="14"/>
  <c r="DV61" i="14"/>
  <c r="BO49" i="14"/>
  <c r="DB49" i="14"/>
  <c r="ET49" i="14"/>
  <c r="CM37" i="14"/>
  <c r="DT37" i="14"/>
  <c r="CY133" i="14"/>
  <c r="DD121" i="14"/>
  <c r="DJ109" i="14"/>
  <c r="BT97" i="14"/>
  <c r="BR85" i="14"/>
  <c r="EY85" i="14"/>
  <c r="DI73" i="14"/>
  <c r="CD61" i="14"/>
  <c r="EL61" i="14"/>
  <c r="BP49" i="14"/>
  <c r="DC49" i="14"/>
  <c r="EU49" i="14"/>
  <c r="CN37" i="14"/>
  <c r="DU37" i="14"/>
  <c r="DA133" i="14"/>
  <c r="DF121" i="14"/>
  <c r="DL109" i="14"/>
  <c r="CK97" i="14"/>
  <c r="BS85" i="14"/>
  <c r="FD85" i="14"/>
  <c r="DJ73" i="14"/>
  <c r="CJ61" i="14"/>
  <c r="EO61" i="14"/>
  <c r="BR49" i="14"/>
  <c r="DD49" i="14"/>
  <c r="EV49" i="14"/>
  <c r="CO37" i="14"/>
  <c r="DV37" i="14"/>
  <c r="DI133" i="14"/>
  <c r="DT121" i="14"/>
  <c r="DV109" i="14"/>
  <c r="CP97" i="14"/>
  <c r="CQ85" i="14"/>
  <c r="BN73" i="14"/>
  <c r="DL73" i="14"/>
  <c r="CM61" i="14"/>
  <c r="EQ61" i="14"/>
  <c r="BV49" i="14"/>
  <c r="DF49" i="14"/>
  <c r="EX49" i="14"/>
  <c r="CQ37" i="14"/>
  <c r="EG37" i="14"/>
  <c r="DK133" i="14"/>
  <c r="DZ121" i="14"/>
  <c r="DZ109" i="14"/>
  <c r="CS97" i="14"/>
  <c r="CV85" i="14"/>
  <c r="BO73" i="14"/>
  <c r="DM73" i="14"/>
  <c r="CN61" i="14"/>
  <c r="ER61" i="14"/>
  <c r="EB121" i="14"/>
  <c r="DT97" i="14"/>
  <c r="CW85" i="14"/>
  <c r="BZ73" i="14"/>
  <c r="DM61" i="14"/>
  <c r="CO49" i="14"/>
  <c r="FA49" i="14"/>
  <c r="DJ37" i="14"/>
  <c r="DK37" i="14"/>
  <c r="BS133" i="14"/>
  <c r="DA85" i="14"/>
  <c r="DQ37" i="14"/>
  <c r="DB85" i="14"/>
  <c r="FF49" i="14"/>
  <c r="DS37" i="14"/>
  <c r="BR109" i="14"/>
  <c r="DC85" i="14"/>
  <c r="EP61" i="14"/>
  <c r="FG49" i="14"/>
  <c r="BQ37" i="14"/>
  <c r="BM49" i="14"/>
  <c r="FE85" i="14"/>
  <c r="CL37" i="14"/>
  <c r="ET109" i="14"/>
  <c r="FG61" i="14"/>
  <c r="EP37" i="14"/>
  <c r="CL61" i="14"/>
  <c r="DZ49" i="14"/>
  <c r="EQ37" i="14"/>
  <c r="BY49" i="14"/>
  <c r="ER37" i="14"/>
  <c r="BO97" i="14"/>
  <c r="CA49" i="14"/>
  <c r="FG37" i="14"/>
  <c r="BP121" i="14"/>
  <c r="FE109" i="14"/>
  <c r="BL37" i="14"/>
  <c r="DF97" i="14"/>
  <c r="BW73" i="14"/>
  <c r="DC37" i="14"/>
  <c r="CE49" i="14"/>
  <c r="DP121" i="14"/>
  <c r="DS97" i="14"/>
  <c r="BT85" i="14"/>
  <c r="DL61" i="14"/>
  <c r="EU121" i="14"/>
  <c r="DU97" i="14"/>
  <c r="CY85" i="14"/>
  <c r="CJ73" i="14"/>
  <c r="DN61" i="14"/>
  <c r="CR49" i="14"/>
  <c r="FB49" i="14"/>
  <c r="DL37" i="14"/>
  <c r="CX73" i="14"/>
  <c r="FD49" i="14"/>
  <c r="CN133" i="14"/>
  <c r="DF73" i="14"/>
  <c r="DU61" i="14"/>
  <c r="DA49" i="14"/>
  <c r="BP37" i="14"/>
  <c r="EM97" i="14"/>
  <c r="DE49" i="14"/>
  <c r="DW49" i="14"/>
  <c r="CK37" i="14"/>
  <c r="EM73" i="14"/>
  <c r="CA61" i="14"/>
  <c r="BN49" i="14"/>
  <c r="CB61" i="14"/>
  <c r="BU49" i="14"/>
  <c r="CP37" i="14"/>
  <c r="BN97" i="14"/>
  <c r="ET73" i="14"/>
  <c r="CS37" i="14"/>
  <c r="BS73" i="14"/>
  <c r="CL97" i="14"/>
  <c r="CW61" i="14"/>
  <c r="BV73" i="14"/>
  <c r="ES49" i="14"/>
  <c r="CW37" i="14"/>
  <c r="FF109" i="14"/>
  <c r="DJ61" i="14"/>
  <c r="FG109" i="14"/>
  <c r="BX73" i="14"/>
  <c r="DK61" i="14"/>
  <c r="EY49" i="14"/>
  <c r="CK49" i="14"/>
  <c r="EC97" i="14"/>
  <c r="CZ85" i="14"/>
  <c r="CV73" i="14"/>
  <c r="DO61" i="14"/>
  <c r="CS49" i="14"/>
  <c r="FC49" i="14"/>
  <c r="BN37" i="14"/>
  <c r="EE97" i="14"/>
  <c r="DT61" i="14"/>
  <c r="CZ49" i="14"/>
  <c r="BO37" i="14"/>
  <c r="EL97" i="14"/>
  <c r="CO133" i="14"/>
  <c r="DG73" i="14"/>
  <c r="EC37" i="14"/>
  <c r="BU37" i="14"/>
  <c r="FF133" i="14"/>
  <c r="FD61" i="14"/>
  <c r="EO37" i="14"/>
  <c r="DH133" i="14"/>
  <c r="BX109" i="14"/>
  <c r="EX97" i="14"/>
  <c r="DD85" i="14"/>
  <c r="DK73" i="14"/>
  <c r="ES61" i="14"/>
  <c r="DM49" i="14"/>
  <c r="BR37" i="14"/>
  <c r="EH37" i="14"/>
  <c r="EK133" i="14"/>
  <c r="BY109" i="14"/>
  <c r="DE85" i="14"/>
  <c r="EF73" i="14"/>
  <c r="ET61" i="14"/>
  <c r="DR49" i="14"/>
  <c r="BS37" i="14"/>
  <c r="EI37" i="14"/>
  <c r="ET133" i="14"/>
  <c r="CA109" i="14"/>
  <c r="DV85" i="14"/>
  <c r="EI73" i="14"/>
  <c r="EV61" i="14"/>
  <c r="DS49" i="14"/>
  <c r="BT37" i="14"/>
  <c r="EJ37" i="14"/>
  <c r="EU133" i="14"/>
  <c r="DA109" i="14"/>
  <c r="DW85" i="14"/>
  <c r="EJ73" i="14"/>
  <c r="EW61" i="14"/>
  <c r="DT49" i="14"/>
  <c r="EK37" i="14"/>
  <c r="EM37" i="14"/>
  <c r="ES109" i="14"/>
  <c r="DX49" i="14"/>
  <c r="EN73" i="14"/>
  <c r="DY49" i="14"/>
  <c r="FA109" i="14"/>
  <c r="EP73" i="14"/>
  <c r="BX49" i="14"/>
  <c r="CR37" i="14"/>
  <c r="FB109" i="14"/>
  <c r="CO61" i="14"/>
  <c r="EA49" i="14"/>
  <c r="FC109" i="14"/>
  <c r="CP61" i="14"/>
  <c r="BZ49" i="14"/>
  <c r="CT37" i="14"/>
  <c r="ES37" i="14"/>
  <c r="FD109" i="14"/>
  <c r="BU73" i="14"/>
  <c r="EO49" i="14"/>
  <c r="CU37" i="14"/>
  <c r="DC97" i="14"/>
  <c r="DH61" i="14"/>
  <c r="CB49" i="14"/>
  <c r="CW121" i="14"/>
  <c r="CD49" i="14"/>
  <c r="EW49" i="14"/>
  <c r="CX121" i="14"/>
  <c r="DR97" i="14"/>
  <c r="BO85" i="14"/>
  <c r="DH37" i="14"/>
  <c r="BL109" i="14"/>
  <c r="BY73" i="14"/>
  <c r="EZ49" i="14"/>
  <c r="EV133" i="14"/>
  <c r="DB109" i="14"/>
  <c r="EQ85" i="14"/>
  <c r="EK73" i="14"/>
  <c r="EX61" i="14"/>
  <c r="DV49" i="14"/>
  <c r="BV37" i="14"/>
  <c r="EL37" i="14"/>
  <c r="FC133" i="14"/>
  <c r="DM109" i="14"/>
  <c r="ER85" i="14"/>
  <c r="EL73" i="14"/>
  <c r="BP61" i="14"/>
  <c r="EY61" i="14"/>
  <c r="EV73" i="14"/>
  <c r="EB49" i="14"/>
  <c r="DI37" i="14"/>
  <c r="ES24" i="14"/>
  <c r="CD24" i="14"/>
  <c r="BR23" i="14"/>
  <c r="DT24" i="14"/>
  <c r="CK25" i="14"/>
  <c r="DE25" i="14"/>
  <c r="DY23" i="14"/>
  <c r="FF23" i="14"/>
  <c r="DN23" i="14"/>
  <c r="BV23" i="14"/>
  <c r="ET24" i="14"/>
  <c r="CF24" i="14"/>
  <c r="DM23" i="14"/>
  <c r="EH25" i="14"/>
  <c r="DW24" i="14"/>
  <c r="DL23" i="14"/>
  <c r="CO25" i="14"/>
  <c r="DV24" i="14"/>
  <c r="EG23" i="14"/>
  <c r="CO23" i="14"/>
  <c r="FB25" i="14"/>
  <c r="CN25" i="14"/>
  <c r="EQ24" i="14"/>
  <c r="FB23" i="14"/>
  <c r="EE25" i="14"/>
  <c r="BQ25" i="14"/>
  <c r="CB24" i="14"/>
  <c r="DI23" i="14"/>
  <c r="BQ23" i="14"/>
  <c r="EZ25" i="14"/>
  <c r="DH25" i="14"/>
  <c r="EO24" i="14"/>
  <c r="EZ23" i="14"/>
  <c r="BO25" i="14"/>
  <c r="CV24" i="14"/>
  <c r="EC23" i="14"/>
  <c r="EB25" i="14"/>
  <c r="CJ25" i="14"/>
  <c r="EM24" i="14"/>
  <c r="BY24" i="14"/>
  <c r="CJ23" i="14"/>
  <c r="EW25" i="14"/>
  <c r="BM25" i="14"/>
  <c r="EL24" i="14"/>
  <c r="BX24" i="14"/>
  <c r="DE23" i="14"/>
  <c r="BM23" i="14"/>
  <c r="DZ25" i="14"/>
  <c r="DO24" i="14"/>
  <c r="DZ23" i="14"/>
  <c r="EU25" i="14"/>
  <c r="FF24" i="14"/>
  <c r="BV24" i="14"/>
  <c r="DX25" i="14"/>
  <c r="FE24" i="14"/>
  <c r="DM24" i="14"/>
  <c r="BU24" i="14"/>
  <c r="ET23" i="14"/>
  <c r="CF23" i="14"/>
  <c r="CP24" i="14"/>
  <c r="BL25" i="14"/>
  <c r="EP25" i="14"/>
  <c r="CX25" i="14"/>
  <c r="CB25" i="14"/>
  <c r="EE24" i="14"/>
  <c r="BQ24" i="14"/>
  <c r="CX23" i="14"/>
  <c r="EO25" i="14"/>
  <c r="CW25" i="14"/>
  <c r="ED24" i="14"/>
  <c r="BP24" i="14"/>
  <c r="DS23" i="14"/>
  <c r="CA23" i="14"/>
  <c r="DR25" i="14"/>
  <c r="CV25" i="14"/>
  <c r="BZ25" i="14"/>
  <c r="EY24" i="14"/>
  <c r="EC24" i="14"/>
  <c r="DG24" i="14"/>
  <c r="CK24" i="14"/>
  <c r="BO24" i="14"/>
  <c r="DR23" i="14"/>
  <c r="CV23" i="14"/>
  <c r="BZ23" i="14"/>
  <c r="EM25" i="14"/>
  <c r="DQ25" i="14"/>
  <c r="CU25" i="14"/>
  <c r="BY25" i="14"/>
  <c r="EX24" i="14"/>
  <c r="EB24" i="14"/>
  <c r="DF24" i="14"/>
  <c r="CJ24" i="14"/>
  <c r="BN24" i="14"/>
  <c r="EM23" i="14"/>
  <c r="DQ23" i="14"/>
  <c r="CU23" i="14"/>
  <c r="BY23" i="14"/>
  <c r="EX22" i="14"/>
  <c r="EB22" i="14"/>
  <c r="DF22" i="14"/>
  <c r="CJ22" i="14"/>
  <c r="BN22" i="14"/>
  <c r="FD25" i="14"/>
  <c r="FC25" i="14"/>
  <c r="BS23" i="14"/>
  <c r="EE23" i="14"/>
  <c r="ED23" i="14"/>
  <c r="EX23" i="14"/>
  <c r="CH23" i="14"/>
  <c r="ET25" i="14"/>
  <c r="DW25" i="14"/>
  <c r="EA22" i="14"/>
  <c r="DE22" i="14"/>
  <c r="CI22" i="14"/>
  <c r="BM132" i="14"/>
  <c r="CI132" i="14"/>
  <c r="DE132" i="14"/>
  <c r="EA132" i="14"/>
  <c r="EW132" i="14"/>
  <c r="BR120" i="14"/>
  <c r="CN120" i="14"/>
  <c r="DJ120" i="14"/>
  <c r="EF120" i="14"/>
  <c r="FB120" i="14"/>
  <c r="BX108" i="14"/>
  <c r="CT108" i="14"/>
  <c r="DP108" i="14"/>
  <c r="EL108" i="14"/>
  <c r="CC96" i="14"/>
  <c r="CY96" i="14"/>
  <c r="DU96" i="14"/>
  <c r="EQ96" i="14"/>
  <c r="CH84" i="14"/>
  <c r="DD84" i="14"/>
  <c r="DZ84" i="14"/>
  <c r="BN132" i="14"/>
  <c r="CJ132" i="14"/>
  <c r="DF132" i="14"/>
  <c r="EB132" i="14"/>
  <c r="EX132" i="14"/>
  <c r="BL132" i="14"/>
  <c r="BS120" i="14"/>
  <c r="CO120" i="14"/>
  <c r="DK120" i="14"/>
  <c r="EG120" i="14"/>
  <c r="FC120" i="14"/>
  <c r="BY108" i="14"/>
  <c r="CU108" i="14"/>
  <c r="DQ108" i="14"/>
  <c r="EM108" i="14"/>
  <c r="CD96" i="14"/>
  <c r="CZ96" i="14"/>
  <c r="DV96" i="14"/>
  <c r="ER96" i="14"/>
  <c r="BM84" i="14"/>
  <c r="CI84" i="14"/>
  <c r="DE84" i="14"/>
  <c r="BO132" i="14"/>
  <c r="CK132" i="14"/>
  <c r="DG132" i="14"/>
  <c r="EC132" i="14"/>
  <c r="EY132" i="14"/>
  <c r="BT120" i="14"/>
  <c r="CP120" i="14"/>
  <c r="DL120" i="14"/>
  <c r="EH120" i="14"/>
  <c r="FD120" i="14"/>
  <c r="BZ108" i="14"/>
  <c r="CV108" i="14"/>
  <c r="DR108" i="14"/>
  <c r="EN108" i="14"/>
  <c r="BP132" i="14"/>
  <c r="CL132" i="14"/>
  <c r="DH132" i="14"/>
  <c r="ED132" i="14"/>
  <c r="EZ132" i="14"/>
  <c r="BU120" i="14"/>
  <c r="CQ120" i="14"/>
  <c r="DM120" i="14"/>
  <c r="EI120" i="14"/>
  <c r="FE120" i="14"/>
  <c r="CA108" i="14"/>
  <c r="CW108" i="14"/>
  <c r="DS108" i="14"/>
  <c r="EO108" i="14"/>
  <c r="CF96" i="14"/>
  <c r="DB96" i="14"/>
  <c r="DX96" i="14"/>
  <c r="ET96" i="14"/>
  <c r="BO84" i="14"/>
  <c r="CK84" i="14"/>
  <c r="DG84" i="14"/>
  <c r="BS132" i="14"/>
  <c r="CO132" i="14"/>
  <c r="DK132" i="14"/>
  <c r="EG132" i="14"/>
  <c r="FC132" i="14"/>
  <c r="BX120" i="14"/>
  <c r="CT120" i="14"/>
  <c r="DP120" i="14"/>
  <c r="EL120" i="14"/>
  <c r="BW132" i="14"/>
  <c r="CC132" i="14"/>
  <c r="DD132" i="14"/>
  <c r="EJ132" i="14"/>
  <c r="BM120" i="14"/>
  <c r="CR120" i="14"/>
  <c r="DT120" i="14"/>
  <c r="EU120" i="14"/>
  <c r="CL108" i="14"/>
  <c r="DL108" i="14"/>
  <c r="EP108" i="14"/>
  <c r="CH96" i="14"/>
  <c r="DG96" i="14"/>
  <c r="EF96" i="14"/>
  <c r="FE96" i="14"/>
  <c r="BL96" i="14"/>
  <c r="BZ84" i="14"/>
  <c r="CY84" i="14"/>
  <c r="DX84" i="14"/>
  <c r="EU84" i="14"/>
  <c r="CD132" i="14"/>
  <c r="DI132" i="14"/>
  <c r="EK132" i="14"/>
  <c r="BN120" i="14"/>
  <c r="CS120" i="14"/>
  <c r="DU120" i="14"/>
  <c r="EV120" i="14"/>
  <c r="BM108" i="14"/>
  <c r="CM108" i="14"/>
  <c r="DM108" i="14"/>
  <c r="EQ108" i="14"/>
  <c r="CI96" i="14"/>
  <c r="DH96" i="14"/>
  <c r="EG96" i="14"/>
  <c r="FF96" i="14"/>
  <c r="CA84" i="14"/>
  <c r="CZ84" i="14"/>
  <c r="DY84" i="14"/>
  <c r="EV84" i="14"/>
  <c r="BP72" i="14"/>
  <c r="CL72" i="14"/>
  <c r="DH72" i="14"/>
  <c r="ED72" i="14"/>
  <c r="EZ72" i="14"/>
  <c r="BV60" i="14"/>
  <c r="CR60" i="14"/>
  <c r="DN60" i="14"/>
  <c r="EJ60" i="14"/>
  <c r="FF60" i="14"/>
  <c r="CE132" i="14"/>
  <c r="DJ132" i="14"/>
  <c r="EL132" i="14"/>
  <c r="BO120" i="14"/>
  <c r="CU120" i="14"/>
  <c r="DV120" i="14"/>
  <c r="EW120" i="14"/>
  <c r="CM132" i="14"/>
  <c r="DO132" i="14"/>
  <c r="EP132" i="14"/>
  <c r="BW120" i="14"/>
  <c r="CY120" i="14"/>
  <c r="DZ120" i="14"/>
  <c r="FA120" i="14"/>
  <c r="BR108" i="14"/>
  <c r="CR108" i="14"/>
  <c r="DV108" i="14"/>
  <c r="EV108" i="14"/>
  <c r="BO96" i="14"/>
  <c r="CN96" i="14"/>
  <c r="DM96" i="14"/>
  <c r="EL96" i="14"/>
  <c r="CF84" i="14"/>
  <c r="DH84" i="14"/>
  <c r="EE84" i="14"/>
  <c r="FA84" i="14"/>
  <c r="CR132" i="14"/>
  <c r="DS132" i="14"/>
  <c r="ET132" i="14"/>
  <c r="BR132" i="14"/>
  <c r="CZ132" i="14"/>
  <c r="EN132" i="14"/>
  <c r="CD120" i="14"/>
  <c r="DI120" i="14"/>
  <c r="ES120" i="14"/>
  <c r="CH108" i="14"/>
  <c r="DK108" i="14"/>
  <c r="ET108" i="14"/>
  <c r="CB96" i="14"/>
  <c r="DI96" i="14"/>
  <c r="EK96" i="14"/>
  <c r="CB84" i="14"/>
  <c r="DF84" i="14"/>
  <c r="EH84" i="14"/>
  <c r="FG84" i="14"/>
  <c r="BO72" i="14"/>
  <c r="CM72" i="14"/>
  <c r="DJ72" i="14"/>
  <c r="EG72" i="14"/>
  <c r="FD72" i="14"/>
  <c r="BR60" i="14"/>
  <c r="CO60" i="14"/>
  <c r="DL60" i="14"/>
  <c r="EI60" i="14"/>
  <c r="FG60" i="14"/>
  <c r="BT132" i="14"/>
  <c r="DA132" i="14"/>
  <c r="EO132" i="14"/>
  <c r="CE120" i="14"/>
  <c r="DN120" i="14"/>
  <c r="ET120" i="14"/>
  <c r="CI108" i="14"/>
  <c r="DN108" i="14"/>
  <c r="EU108" i="14"/>
  <c r="CE96" i="14"/>
  <c r="DJ96" i="14"/>
  <c r="EM96" i="14"/>
  <c r="CC84" i="14"/>
  <c r="DI84" i="14"/>
  <c r="EI84" i="14"/>
  <c r="BQ72" i="14"/>
  <c r="CN72" i="14"/>
  <c r="DK72" i="14"/>
  <c r="EH72" i="14"/>
  <c r="FE72" i="14"/>
  <c r="BU132" i="14"/>
  <c r="DB132" i="14"/>
  <c r="EQ132" i="14"/>
  <c r="CF120" i="14"/>
  <c r="DO120" i="14"/>
  <c r="EX120" i="14"/>
  <c r="CJ108" i="14"/>
  <c r="DO108" i="14"/>
  <c r="EW108" i="14"/>
  <c r="CG96" i="14"/>
  <c r="DK96" i="14"/>
  <c r="EN96" i="14"/>
  <c r="CD84" i="14"/>
  <c r="DJ84" i="14"/>
  <c r="EJ84" i="14"/>
  <c r="BR72" i="14"/>
  <c r="CO72" i="14"/>
  <c r="DL72" i="14"/>
  <c r="EI72" i="14"/>
  <c r="FF72" i="14"/>
  <c r="BX132" i="14"/>
  <c r="DL132" i="14"/>
  <c r="ES132" i="14"/>
  <c r="CH120" i="14"/>
  <c r="DR120" i="14"/>
  <c r="EZ120" i="14"/>
  <c r="CN108" i="14"/>
  <c r="DU108" i="14"/>
  <c r="EY108" i="14"/>
  <c r="CK96" i="14"/>
  <c r="DN96" i="14"/>
  <c r="EP96" i="14"/>
  <c r="CG84" i="14"/>
  <c r="DL84" i="14"/>
  <c r="EL84" i="14"/>
  <c r="CG132" i="14"/>
  <c r="DT132" i="14"/>
  <c r="FE132" i="14"/>
  <c r="CV120" i="14"/>
  <c r="EB120" i="14"/>
  <c r="BQ108" i="14"/>
  <c r="CY108" i="14"/>
  <c r="EB108" i="14"/>
  <c r="FE108" i="14"/>
  <c r="CA132" i="14"/>
  <c r="DW132" i="14"/>
  <c r="BZ120" i="14"/>
  <c r="DS120" i="14"/>
  <c r="CB108" i="14"/>
  <c r="DJ108" i="14"/>
  <c r="FC108" i="14"/>
  <c r="BQ96" i="14"/>
  <c r="CW96" i="14"/>
  <c r="EH96" i="14"/>
  <c r="CJ84" i="14"/>
  <c r="DQ84" i="14"/>
  <c r="EW84" i="14"/>
  <c r="CG72" i="14"/>
  <c r="DG72" i="14"/>
  <c r="EK72" i="14"/>
  <c r="CH60" i="14"/>
  <c r="DF60" i="14"/>
  <c r="ED60" i="14"/>
  <c r="FB60" i="14"/>
  <c r="BR48" i="14"/>
  <c r="CN48" i="14"/>
  <c r="DJ48" i="14"/>
  <c r="EF48" i="14"/>
  <c r="FB48" i="14"/>
  <c r="BO36" i="14"/>
  <c r="CK36" i="14"/>
  <c r="DG36" i="14"/>
  <c r="EC36" i="14"/>
  <c r="EY36" i="14"/>
  <c r="BS48" i="14"/>
  <c r="CB132" i="14"/>
  <c r="DX132" i="14"/>
  <c r="CA120" i="14"/>
  <c r="DW120" i="14"/>
  <c r="CC108" i="14"/>
  <c r="DT108" i="14"/>
  <c r="FD108" i="14"/>
  <c r="BR96" i="14"/>
  <c r="CX96" i="14"/>
  <c r="EI96" i="14"/>
  <c r="CL84" i="14"/>
  <c r="DR84" i="14"/>
  <c r="EX84" i="14"/>
  <c r="CH72" i="14"/>
  <c r="DI72" i="14"/>
  <c r="EL72" i="14"/>
  <c r="CI60" i="14"/>
  <c r="DG60" i="14"/>
  <c r="EE60" i="14"/>
  <c r="FC60" i="14"/>
  <c r="CF132" i="14"/>
  <c r="DY132" i="14"/>
  <c r="CB120" i="14"/>
  <c r="DX120" i="14"/>
  <c r="CD108" i="14"/>
  <c r="DW108" i="14"/>
  <c r="FF108" i="14"/>
  <c r="BS96" i="14"/>
  <c r="DA96" i="14"/>
  <c r="EJ96" i="14"/>
  <c r="CM84" i="14"/>
  <c r="DS84" i="14"/>
  <c r="EY84" i="14"/>
  <c r="CI72" i="14"/>
  <c r="DM72" i="14"/>
  <c r="EM72" i="14"/>
  <c r="CJ60" i="14"/>
  <c r="DH60" i="14"/>
  <c r="EF60" i="14"/>
  <c r="FD60" i="14"/>
  <c r="CH132" i="14"/>
  <c r="DZ132" i="14"/>
  <c r="CC120" i="14"/>
  <c r="DY120" i="14"/>
  <c r="CE108" i="14"/>
  <c r="DX108" i="14"/>
  <c r="FG108" i="14"/>
  <c r="BT96" i="14"/>
  <c r="DC96" i="14"/>
  <c r="EO96" i="14"/>
  <c r="CN84" i="14"/>
  <c r="DT84" i="14"/>
  <c r="EZ84" i="14"/>
  <c r="CJ72" i="14"/>
  <c r="DN72" i="14"/>
  <c r="EN72" i="14"/>
  <c r="CN132" i="14"/>
  <c r="EE132" i="14"/>
  <c r="CG120" i="14"/>
  <c r="EA120" i="14"/>
  <c r="BL120" i="14"/>
  <c r="CF108" i="14"/>
  <c r="DY108" i="14"/>
  <c r="BU96" i="14"/>
  <c r="DD96" i="14"/>
  <c r="ES96" i="14"/>
  <c r="CO84" i="14"/>
  <c r="DU84" i="14"/>
  <c r="FB84" i="14"/>
  <c r="CK72" i="14"/>
  <c r="DO72" i="14"/>
  <c r="EO72" i="14"/>
  <c r="BN60" i="14"/>
  <c r="CL60" i="14"/>
  <c r="DJ60" i="14"/>
  <c r="EH60" i="14"/>
  <c r="BY132" i="14"/>
  <c r="EM132" i="14"/>
  <c r="DQ120" i="14"/>
  <c r="CG108" i="14"/>
  <c r="EF108" i="14"/>
  <c r="CJ96" i="14"/>
  <c r="DZ96" i="14"/>
  <c r="CE84" i="14"/>
  <c r="EC84" i="14"/>
  <c r="CE72" i="14"/>
  <c r="DS72" i="14"/>
  <c r="EX72" i="14"/>
  <c r="CC60" i="14"/>
  <c r="DE60" i="14"/>
  <c r="EM60" i="14"/>
  <c r="BX48" i="14"/>
  <c r="CU48" i="14"/>
  <c r="DR48" i="14"/>
  <c r="EO48" i="14"/>
  <c r="BQ36" i="14"/>
  <c r="CN36" i="14"/>
  <c r="DK36" i="14"/>
  <c r="EH36" i="14"/>
  <c r="FE36" i="14"/>
  <c r="BZ132" i="14"/>
  <c r="ER132" i="14"/>
  <c r="EC120" i="14"/>
  <c r="CK108" i="14"/>
  <c r="EG108" i="14"/>
  <c r="CL96" i="14"/>
  <c r="EA96" i="14"/>
  <c r="CP84" i="14"/>
  <c r="ED84" i="14"/>
  <c r="CF72" i="14"/>
  <c r="DT72" i="14"/>
  <c r="EY72" i="14"/>
  <c r="DI60" i="14"/>
  <c r="CP132" i="14"/>
  <c r="EU132" i="14"/>
  <c r="BP120" i="14"/>
  <c r="ED120" i="14"/>
  <c r="CO108" i="14"/>
  <c r="EH108" i="14"/>
  <c r="CM96" i="14"/>
  <c r="EB96" i="14"/>
  <c r="CQ84" i="14"/>
  <c r="EF84" i="14"/>
  <c r="CP72" i="14"/>
  <c r="DU72" i="14"/>
  <c r="FA72" i="14"/>
  <c r="CE60" i="14"/>
  <c r="DK60" i="14"/>
  <c r="EO60" i="14"/>
  <c r="BZ48" i="14"/>
  <c r="CW48" i="14"/>
  <c r="DT48" i="14"/>
  <c r="EQ48" i="14"/>
  <c r="CQ132" i="14"/>
  <c r="EV132" i="14"/>
  <c r="BQ120" i="14"/>
  <c r="EE120" i="14"/>
  <c r="CP108" i="14"/>
  <c r="EI108" i="14"/>
  <c r="CO96" i="14"/>
  <c r="EC96" i="14"/>
  <c r="CR84" i="14"/>
  <c r="EG84" i="14"/>
  <c r="CQ72" i="14"/>
  <c r="DV72" i="14"/>
  <c r="FB72" i="14"/>
  <c r="CF60" i="14"/>
  <c r="DM60" i="14"/>
  <c r="EP60" i="14"/>
  <c r="BL60" i="14"/>
  <c r="CA48" i="14"/>
  <c r="CX48" i="14"/>
  <c r="DU48" i="14"/>
  <c r="ER48" i="14"/>
  <c r="BL48" i="14"/>
  <c r="BT36" i="14"/>
  <c r="CQ36" i="14"/>
  <c r="DN36" i="14"/>
  <c r="EK36" i="14"/>
  <c r="CU132" i="14"/>
  <c r="FD132" i="14"/>
  <c r="CI120" i="14"/>
  <c r="EM120" i="14"/>
  <c r="CX108" i="14"/>
  <c r="ER108" i="14"/>
  <c r="CR96" i="14"/>
  <c r="EU96" i="14"/>
  <c r="CU84" i="14"/>
  <c r="EN84" i="14"/>
  <c r="CT72" i="14"/>
  <c r="DY72" i="14"/>
  <c r="CM60" i="14"/>
  <c r="DQ60" i="14"/>
  <c r="ES60" i="14"/>
  <c r="CD48" i="14"/>
  <c r="DA48" i="14"/>
  <c r="DX48" i="14"/>
  <c r="EU48" i="14"/>
  <c r="EH132" i="14"/>
  <c r="CJ120" i="14"/>
  <c r="EY120" i="14"/>
  <c r="BV108" i="14"/>
  <c r="EX108" i="14"/>
  <c r="BV96" i="14"/>
  <c r="DY96" i="14"/>
  <c r="BP84" i="14"/>
  <c r="DP84" i="14"/>
  <c r="CS72" i="14"/>
  <c r="EE72" i="14"/>
  <c r="CD60" i="14"/>
  <c r="DT60" i="14"/>
  <c r="EZ60" i="14"/>
  <c r="BP48" i="14"/>
  <c r="CS48" i="14"/>
  <c r="DW48" i="14"/>
  <c r="EY48" i="14"/>
  <c r="BW36" i="14"/>
  <c r="CV36" i="14"/>
  <c r="DU36" i="14"/>
  <c r="ET36" i="14"/>
  <c r="CW120" i="14"/>
  <c r="CZ108" i="14"/>
  <c r="BZ96" i="14"/>
  <c r="EW96" i="14"/>
  <c r="BT84" i="14"/>
  <c r="CX72" i="14"/>
  <c r="CP60" i="14"/>
  <c r="DX60" i="14"/>
  <c r="BV48" i="14"/>
  <c r="CZ48" i="14"/>
  <c r="EB48" i="14"/>
  <c r="CA36" i="14"/>
  <c r="EX36" i="14"/>
  <c r="EI132" i="14"/>
  <c r="CK120" i="14"/>
  <c r="FF120" i="14"/>
  <c r="BW108" i="14"/>
  <c r="EZ108" i="14"/>
  <c r="BW96" i="14"/>
  <c r="ED96" i="14"/>
  <c r="BQ84" i="14"/>
  <c r="DV84" i="14"/>
  <c r="CU72" i="14"/>
  <c r="EF72" i="14"/>
  <c r="CG60" i="14"/>
  <c r="DU60" i="14"/>
  <c r="FA60" i="14"/>
  <c r="BQ48" i="14"/>
  <c r="CT48" i="14"/>
  <c r="DY48" i="14"/>
  <c r="EZ48" i="14"/>
  <c r="BX36" i="14"/>
  <c r="CW36" i="14"/>
  <c r="DV36" i="14"/>
  <c r="EU36" i="14"/>
  <c r="CX36" i="14"/>
  <c r="BZ36" i="14"/>
  <c r="EB84" i="14"/>
  <c r="DY36" i="14"/>
  <c r="FA132" i="14"/>
  <c r="CL120" i="14"/>
  <c r="FG120" i="14"/>
  <c r="CQ108" i="14"/>
  <c r="FA108" i="14"/>
  <c r="BX96" i="14"/>
  <c r="EE96" i="14"/>
  <c r="BR84" i="14"/>
  <c r="DW84" i="14"/>
  <c r="CV72" i="14"/>
  <c r="EJ72" i="14"/>
  <c r="CK60" i="14"/>
  <c r="DV60" i="14"/>
  <c r="FE60" i="14"/>
  <c r="BT48" i="14"/>
  <c r="CV48" i="14"/>
  <c r="DZ48" i="14"/>
  <c r="FA48" i="14"/>
  <c r="BY36" i="14"/>
  <c r="DW36" i="14"/>
  <c r="EV36" i="14"/>
  <c r="DX36" i="14"/>
  <c r="EQ72" i="14"/>
  <c r="FD48" i="14"/>
  <c r="CZ36" i="14"/>
  <c r="FB132" i="14"/>
  <c r="CM120" i="14"/>
  <c r="CS108" i="14"/>
  <c r="FB108" i="14"/>
  <c r="BY96" i="14"/>
  <c r="EV96" i="14"/>
  <c r="BS84" i="14"/>
  <c r="EA84" i="14"/>
  <c r="CW72" i="14"/>
  <c r="EP72" i="14"/>
  <c r="CN60" i="14"/>
  <c r="DW60" i="14"/>
  <c r="BU48" i="14"/>
  <c r="CY48" i="14"/>
  <c r="EA48" i="14"/>
  <c r="FC48" i="14"/>
  <c r="CY36" i="14"/>
  <c r="EW36" i="14"/>
  <c r="FF132" i="14"/>
  <c r="BV132" i="14"/>
  <c r="CZ120" i="14"/>
  <c r="DB108" i="14"/>
  <c r="CP96" i="14"/>
  <c r="EY96" i="14"/>
  <c r="BV84" i="14"/>
  <c r="EM84" i="14"/>
  <c r="CZ72" i="14"/>
  <c r="ES72" i="14"/>
  <c r="CS60" i="14"/>
  <c r="DZ60" i="14"/>
  <c r="BY48" i="14"/>
  <c r="DC48" i="14"/>
  <c r="ED48" i="14"/>
  <c r="FF48" i="14"/>
  <c r="CC36" i="14"/>
  <c r="DB36" i="14"/>
  <c r="EA36" i="14"/>
  <c r="FA36" i="14"/>
  <c r="CS132" i="14"/>
  <c r="DA120" i="14"/>
  <c r="DC108" i="14"/>
  <c r="CQ96" i="14"/>
  <c r="EZ96" i="14"/>
  <c r="BW84" i="14"/>
  <c r="EO84" i="14"/>
  <c r="BM72" i="14"/>
  <c r="DA72" i="14"/>
  <c r="ET72" i="14"/>
  <c r="CT60" i="14"/>
  <c r="EA60" i="14"/>
  <c r="CB48" i="14"/>
  <c r="DD48" i="14"/>
  <c r="EE48" i="14"/>
  <c r="FG48" i="14"/>
  <c r="CD36" i="14"/>
  <c r="DC36" i="14"/>
  <c r="EB36" i="14"/>
  <c r="FB36" i="14"/>
  <c r="CT132" i="14"/>
  <c r="DB120" i="14"/>
  <c r="DD108" i="14"/>
  <c r="BP108" i="14"/>
  <c r="BL108" i="14"/>
  <c r="FC96" i="14"/>
  <c r="ET84" i="14"/>
  <c r="BU72" i="14"/>
  <c r="DZ72" i="14"/>
  <c r="BM60" i="14"/>
  <c r="DC60" i="14"/>
  <c r="BN48" i="14"/>
  <c r="DI48" i="14"/>
  <c r="EV48" i="14"/>
  <c r="BM36" i="14"/>
  <c r="DA36" i="14"/>
  <c r="EL36" i="14"/>
  <c r="BN36" i="14"/>
  <c r="DE36" i="14"/>
  <c r="DF36" i="14"/>
  <c r="BS108" i="14"/>
  <c r="BM96" i="14"/>
  <c r="FD96" i="14"/>
  <c r="BN84" i="14"/>
  <c r="FC84" i="14"/>
  <c r="BV72" i="14"/>
  <c r="EA72" i="14"/>
  <c r="BO60" i="14"/>
  <c r="DD60" i="14"/>
  <c r="BO48" i="14"/>
  <c r="DK48" i="14"/>
  <c r="EW48" i="14"/>
  <c r="DD36" i="14"/>
  <c r="EM36" i="14"/>
  <c r="EN36" i="14"/>
  <c r="BU108" i="14"/>
  <c r="BP96" i="14"/>
  <c r="FE84" i="14"/>
  <c r="BX72" i="14"/>
  <c r="BQ60" i="14"/>
  <c r="DP60" i="14"/>
  <c r="CC48" i="14"/>
  <c r="FE48" i="14"/>
  <c r="BR36" i="14"/>
  <c r="BT108" i="14"/>
  <c r="BN96" i="14"/>
  <c r="FG96" i="14"/>
  <c r="BU84" i="14"/>
  <c r="FD84" i="14"/>
  <c r="BW72" i="14"/>
  <c r="EB72" i="14"/>
  <c r="BP60" i="14"/>
  <c r="DO60" i="14"/>
  <c r="BW48" i="14"/>
  <c r="DL48" i="14"/>
  <c r="EX48" i="14"/>
  <c r="BP36" i="14"/>
  <c r="BX84" i="14"/>
  <c r="EC72" i="14"/>
  <c r="DM48" i="14"/>
  <c r="EO36" i="14"/>
  <c r="BQ132" i="14"/>
  <c r="BY120" i="14"/>
  <c r="DF108" i="14"/>
  <c r="CT96" i="14"/>
  <c r="CT84" i="14"/>
  <c r="CA72" i="14"/>
  <c r="EV72" i="14"/>
  <c r="BU60" i="14"/>
  <c r="DY60" i="14"/>
  <c r="CG48" i="14"/>
  <c r="DP48" i="14"/>
  <c r="BV36" i="14"/>
  <c r="DJ36" i="14"/>
  <c r="ER36" i="14"/>
  <c r="BL36" i="14"/>
  <c r="CV132" i="14"/>
  <c r="CX120" i="14"/>
  <c r="DG108" i="14"/>
  <c r="CU96" i="14"/>
  <c r="CV84" i="14"/>
  <c r="CB72" i="14"/>
  <c r="EW72" i="14"/>
  <c r="BW60" i="14"/>
  <c r="EB60" i="14"/>
  <c r="CH48" i="14"/>
  <c r="DQ48" i="14"/>
  <c r="CB36" i="14"/>
  <c r="DL36" i="14"/>
  <c r="ES36" i="14"/>
  <c r="CW132" i="14"/>
  <c r="DC120" i="14"/>
  <c r="DH108" i="14"/>
  <c r="CV96" i="14"/>
  <c r="CW84" i="14"/>
  <c r="CC72" i="14"/>
  <c r="FC72" i="14"/>
  <c r="BX60" i="14"/>
  <c r="EC60" i="14"/>
  <c r="CI48" i="14"/>
  <c r="DS48" i="14"/>
  <c r="CE36" i="14"/>
  <c r="DM36" i="14"/>
  <c r="EZ36" i="14"/>
  <c r="CY132" i="14"/>
  <c r="DE120" i="14"/>
  <c r="DZ108" i="14"/>
  <c r="DF96" i="14"/>
  <c r="DA84" i="14"/>
  <c r="BL84" i="14"/>
  <c r="CR72" i="14"/>
  <c r="BZ60" i="14"/>
  <c r="EK60" i="14"/>
  <c r="CK48" i="14"/>
  <c r="EC48" i="14"/>
  <c r="CG36" i="14"/>
  <c r="DP36" i="14"/>
  <c r="FD36" i="14"/>
  <c r="DC132" i="14"/>
  <c r="DF120" i="14"/>
  <c r="EA108" i="14"/>
  <c r="DL96" i="14"/>
  <c r="DB84" i="14"/>
  <c r="CY72" i="14"/>
  <c r="CA60" i="14"/>
  <c r="EL60" i="14"/>
  <c r="DV132" i="14"/>
  <c r="ED108" i="14"/>
  <c r="BY72" i="14"/>
  <c r="DS60" i="14"/>
  <c r="EG48" i="14"/>
  <c r="CP36" i="14"/>
  <c r="FF36" i="14"/>
  <c r="DB72" i="14"/>
  <c r="EJ48" i="14"/>
  <c r="DE96" i="14"/>
  <c r="DC72" i="14"/>
  <c r="ER60" i="14"/>
  <c r="EK48" i="14"/>
  <c r="DO96" i="14"/>
  <c r="EL48" i="14"/>
  <c r="DT36" i="14"/>
  <c r="EX96" i="14"/>
  <c r="CQ60" i="14"/>
  <c r="CQ48" i="14"/>
  <c r="FA96" i="14"/>
  <c r="DO84" i="14"/>
  <c r="ER72" i="14"/>
  <c r="EU72" i="14"/>
  <c r="EP120" i="14"/>
  <c r="EP84" i="14"/>
  <c r="EF36" i="14"/>
  <c r="DM132" i="14"/>
  <c r="CX60" i="14"/>
  <c r="CH36" i="14"/>
  <c r="CI36" i="14"/>
  <c r="DE108" i="14"/>
  <c r="FF84" i="14"/>
  <c r="DI108" i="14"/>
  <c r="BS72" i="14"/>
  <c r="DB60" i="14"/>
  <c r="DO48" i="14"/>
  <c r="EQ36" i="14"/>
  <c r="DU132" i="14"/>
  <c r="EC108" i="14"/>
  <c r="EF132" i="14"/>
  <c r="EE108" i="14"/>
  <c r="BZ72" i="14"/>
  <c r="EG60" i="14"/>
  <c r="EH48" i="14"/>
  <c r="CR36" i="14"/>
  <c r="FG36" i="14"/>
  <c r="CS36" i="14"/>
  <c r="CS96" i="14"/>
  <c r="EQ60" i="14"/>
  <c r="CT36" i="14"/>
  <c r="DD72" i="14"/>
  <c r="ET60" i="14"/>
  <c r="CE48" i="14"/>
  <c r="DH36" i="14"/>
  <c r="DR36" i="14"/>
  <c r="EK120" i="14"/>
  <c r="DN84" i="14"/>
  <c r="EO120" i="14"/>
  <c r="FB96" i="14"/>
  <c r="EE36" i="14"/>
  <c r="CW60" i="14"/>
  <c r="EQ120" i="14"/>
  <c r="BN108" i="14"/>
  <c r="EQ84" i="14"/>
  <c r="DF48" i="14"/>
  <c r="BO108" i="14"/>
  <c r="DG48" i="14"/>
  <c r="DA108" i="14"/>
  <c r="ES84" i="14"/>
  <c r="CZ60" i="14"/>
  <c r="DH48" i="14"/>
  <c r="CJ36" i="14"/>
  <c r="DQ132" i="14"/>
  <c r="CM36" i="14"/>
  <c r="BT72" i="14"/>
  <c r="CO36" i="14"/>
  <c r="FG132" i="14"/>
  <c r="EJ108" i="14"/>
  <c r="CA96" i="14"/>
  <c r="CD72" i="14"/>
  <c r="EN60" i="14"/>
  <c r="EI48" i="14"/>
  <c r="EK108" i="14"/>
  <c r="ES108" i="14"/>
  <c r="BM48" i="14"/>
  <c r="CU36" i="14"/>
  <c r="ES48" i="14"/>
  <c r="BS36" i="14"/>
  <c r="DE48" i="14"/>
  <c r="EG36" i="14"/>
  <c r="BL72" i="14"/>
  <c r="DA60" i="14"/>
  <c r="DP96" i="14"/>
  <c r="BY84" i="14"/>
  <c r="DE72" i="14"/>
  <c r="EU60" i="14"/>
  <c r="CF48" i="14"/>
  <c r="EM48" i="14"/>
  <c r="DI36" i="14"/>
  <c r="BV120" i="14"/>
  <c r="DQ96" i="14"/>
  <c r="CS84" i="14"/>
  <c r="DF72" i="14"/>
  <c r="EV60" i="14"/>
  <c r="CJ48" i="14"/>
  <c r="EN48" i="14"/>
  <c r="DO36" i="14"/>
  <c r="DD120" i="14"/>
  <c r="DR96" i="14"/>
  <c r="CX84" i="14"/>
  <c r="DP72" i="14"/>
  <c r="BS60" i="14"/>
  <c r="EW60" i="14"/>
  <c r="CL48" i="14"/>
  <c r="EP48" i="14"/>
  <c r="DQ36" i="14"/>
  <c r="DG120" i="14"/>
  <c r="DS96" i="14"/>
  <c r="DC84" i="14"/>
  <c r="DQ72" i="14"/>
  <c r="BT60" i="14"/>
  <c r="EX60" i="14"/>
  <c r="CM48" i="14"/>
  <c r="DX72" i="14"/>
  <c r="EN120" i="14"/>
  <c r="CU60" i="14"/>
  <c r="CR48" i="14"/>
  <c r="ED36" i="14"/>
  <c r="EK84" i="14"/>
  <c r="CV60" i="14"/>
  <c r="DB48" i="14"/>
  <c r="BU36" i="14"/>
  <c r="CX132" i="14"/>
  <c r="FG72" i="14"/>
  <c r="CF36" i="14"/>
  <c r="DN132" i="14"/>
  <c r="ER120" i="14"/>
  <c r="ER84" i="14"/>
  <c r="CY60" i="14"/>
  <c r="EI36" i="14"/>
  <c r="DP132" i="14"/>
  <c r="EJ36" i="14"/>
  <c r="BN72" i="14"/>
  <c r="DN48" i="14"/>
  <c r="CL36" i="14"/>
  <c r="EP36" i="14"/>
  <c r="DR132" i="14"/>
  <c r="DV48" i="14"/>
  <c r="DH120" i="14"/>
  <c r="DT96" i="14"/>
  <c r="DK84" i="14"/>
  <c r="DR72" i="14"/>
  <c r="BY60" i="14"/>
  <c r="EY60" i="14"/>
  <c r="CO48" i="14"/>
  <c r="ET48" i="14"/>
  <c r="DS36" i="14"/>
  <c r="EJ120" i="14"/>
  <c r="DW96" i="14"/>
  <c r="DM84" i="14"/>
  <c r="DW72" i="14"/>
  <c r="CB60" i="14"/>
  <c r="CP48" i="14"/>
  <c r="DZ36" i="14"/>
  <c r="FC36" i="14"/>
  <c r="DR60" i="14"/>
  <c r="DB24" i="14"/>
  <c r="EI23" i="14"/>
  <c r="CP25" i="14"/>
  <c r="CE24" i="14"/>
  <c r="CP23" i="14"/>
  <c r="DK25" i="14"/>
  <c r="ER24" i="14"/>
  <c r="FC23" i="14"/>
  <c r="DJ25" i="14"/>
  <c r="DU24" i="14"/>
  <c r="CC24" i="14"/>
  <c r="DJ23" i="14"/>
  <c r="DI25" i="14"/>
  <c r="CX24" i="14"/>
  <c r="ED25" i="14"/>
  <c r="BP25" i="14"/>
  <c r="DS24" i="14"/>
  <c r="CA24" i="14"/>
  <c r="DH23" i="14"/>
  <c r="BP23" i="14"/>
  <c r="EY25" i="14"/>
  <c r="DG25" i="14"/>
  <c r="EN24" i="14"/>
  <c r="BZ24" i="14"/>
  <c r="DG23" i="14"/>
  <c r="BO23" i="14"/>
  <c r="DF25" i="14"/>
  <c r="DQ24" i="14"/>
  <c r="EB23" i="14"/>
  <c r="BN23" i="14"/>
  <c r="EA25" i="14"/>
  <c r="CT24" i="14"/>
  <c r="EW23" i="14"/>
  <c r="CI23" i="14"/>
  <c r="EV25" i="14"/>
  <c r="FG24" i="14"/>
  <c r="EV23" i="14"/>
  <c r="DC25" i="14"/>
  <c r="EJ24" i="14"/>
  <c r="CR24" i="14"/>
  <c r="DC23" i="14"/>
  <c r="CF25" i="14"/>
  <c r="CQ24" i="14"/>
  <c r="DB23" i="14"/>
  <c r="ES25" i="14"/>
  <c r="CE25" i="14"/>
  <c r="EH24" i="14"/>
  <c r="BT24" i="14"/>
  <c r="CE23" i="14"/>
  <c r="DT25" i="14"/>
  <c r="FA24" i="14"/>
  <c r="DI24" i="14"/>
  <c r="CM24" i="14"/>
  <c r="EP23" i="14"/>
  <c r="DT23" i="14"/>
  <c r="CB23" i="14"/>
  <c r="DS25" i="14"/>
  <c r="CA25" i="14"/>
  <c r="EZ24" i="14"/>
  <c r="DH24" i="14"/>
  <c r="EO23" i="14"/>
  <c r="CW23" i="14"/>
  <c r="EN25" i="14"/>
  <c r="EN23" i="14"/>
  <c r="EL25" i="14"/>
  <c r="DP25" i="14"/>
  <c r="CT25" i="14"/>
  <c r="BX25" i="14"/>
  <c r="EW24" i="14"/>
  <c r="EA24" i="14"/>
  <c r="DE24" i="14"/>
  <c r="CI24" i="14"/>
  <c r="BM24" i="14"/>
  <c r="EL23" i="14"/>
  <c r="DP23" i="14"/>
  <c r="CT23" i="14"/>
  <c r="BX23" i="14"/>
  <c r="BM130" i="14"/>
  <c r="CI130" i="14"/>
  <c r="DE130" i="14"/>
  <c r="EA130" i="14"/>
  <c r="EW130" i="14"/>
  <c r="BR118" i="14"/>
  <c r="CN118" i="14"/>
  <c r="DJ118" i="14"/>
  <c r="EF118" i="14"/>
  <c r="FB118" i="14"/>
  <c r="BX106" i="14"/>
  <c r="CT106" i="14"/>
  <c r="DP106" i="14"/>
  <c r="EL106" i="14"/>
  <c r="CC94" i="14"/>
  <c r="CY94" i="14"/>
  <c r="DU94" i="14"/>
  <c r="EQ94" i="14"/>
  <c r="CH82" i="14"/>
  <c r="DD82" i="14"/>
  <c r="DZ82" i="14"/>
  <c r="EV82" i="14"/>
  <c r="BN130" i="14"/>
  <c r="CJ130" i="14"/>
  <c r="DF130" i="14"/>
  <c r="EB130" i="14"/>
  <c r="EX130" i="14"/>
  <c r="BS118" i="14"/>
  <c r="CO118" i="14"/>
  <c r="DK118" i="14"/>
  <c r="EG118" i="14"/>
  <c r="FC118" i="14"/>
  <c r="BY106" i="14"/>
  <c r="CU106" i="14"/>
  <c r="DQ106" i="14"/>
  <c r="EM106" i="14"/>
  <c r="CD94" i="14"/>
  <c r="CZ94" i="14"/>
  <c r="DV94" i="14"/>
  <c r="ER94" i="14"/>
  <c r="BM82" i="14"/>
  <c r="CI82" i="14"/>
  <c r="DE82" i="14"/>
  <c r="EA82" i="14"/>
  <c r="EW82" i="14"/>
  <c r="BO130" i="14"/>
  <c r="CK130" i="14"/>
  <c r="DG130" i="14"/>
  <c r="EC130" i="14"/>
  <c r="EY130" i="14"/>
  <c r="BT118" i="14"/>
  <c r="CP118" i="14"/>
  <c r="DL118" i="14"/>
  <c r="EH118" i="14"/>
  <c r="FD118" i="14"/>
  <c r="BZ106" i="14"/>
  <c r="CV106" i="14"/>
  <c r="DR106" i="14"/>
  <c r="EN106" i="14"/>
  <c r="BP130" i="14"/>
  <c r="CL130" i="14"/>
  <c r="DH130" i="14"/>
  <c r="ED130" i="14"/>
  <c r="EZ130" i="14"/>
  <c r="BL130" i="14"/>
  <c r="BU118" i="14"/>
  <c r="CQ118" i="14"/>
  <c r="DM118" i="14"/>
  <c r="EI118" i="14"/>
  <c r="FE118" i="14"/>
  <c r="CA106" i="14"/>
  <c r="CW106" i="14"/>
  <c r="DS106" i="14"/>
  <c r="EO106" i="14"/>
  <c r="CF94" i="14"/>
  <c r="DB94" i="14"/>
  <c r="DX94" i="14"/>
  <c r="ET94" i="14"/>
  <c r="BO82" i="14"/>
  <c r="CK82" i="14"/>
  <c r="DG82" i="14"/>
  <c r="EC82" i="14"/>
  <c r="EY82" i="14"/>
  <c r="BS130" i="14"/>
  <c r="CO130" i="14"/>
  <c r="DK130" i="14"/>
  <c r="EG130" i="14"/>
  <c r="FC130" i="14"/>
  <c r="BX118" i="14"/>
  <c r="CT118" i="14"/>
  <c r="DP118" i="14"/>
  <c r="EL118" i="14"/>
  <c r="BW130" i="14"/>
  <c r="CS130" i="14"/>
  <c r="DO130" i="14"/>
  <c r="EK130" i="14"/>
  <c r="FG130" i="14"/>
  <c r="BQ130" i="14"/>
  <c r="CU130" i="14"/>
  <c r="DW130" i="14"/>
  <c r="FD130" i="14"/>
  <c r="CM118" i="14"/>
  <c r="DS118" i="14"/>
  <c r="ET118" i="14"/>
  <c r="BT106" i="14"/>
  <c r="CX106" i="14"/>
  <c r="DX106" i="14"/>
  <c r="EX106" i="14"/>
  <c r="BZ94" i="14"/>
  <c r="DA94" i="14"/>
  <c r="EA94" i="14"/>
  <c r="EZ94" i="14"/>
  <c r="BU82" i="14"/>
  <c r="CT82" i="14"/>
  <c r="DS82" i="14"/>
  <c r="ER82" i="14"/>
  <c r="BO70" i="14"/>
  <c r="CK70" i="14"/>
  <c r="DG70" i="14"/>
  <c r="EC70" i="14"/>
  <c r="EY70" i="14"/>
  <c r="BR130" i="14"/>
  <c r="CV130" i="14"/>
  <c r="DX130" i="14"/>
  <c r="FE130" i="14"/>
  <c r="BM118" i="14"/>
  <c r="CR118" i="14"/>
  <c r="DT118" i="14"/>
  <c r="EU118" i="14"/>
  <c r="BL118" i="14"/>
  <c r="BU106" i="14"/>
  <c r="CY106" i="14"/>
  <c r="DY106" i="14"/>
  <c r="EY106" i="14"/>
  <c r="CA94" i="14"/>
  <c r="DC94" i="14"/>
  <c r="EB94" i="14"/>
  <c r="FA94" i="14"/>
  <c r="BV82" i="14"/>
  <c r="CU82" i="14"/>
  <c r="DT82" i="14"/>
  <c r="ES82" i="14"/>
  <c r="BP70" i="14"/>
  <c r="CL70" i="14"/>
  <c r="DH70" i="14"/>
  <c r="ED70" i="14"/>
  <c r="EZ70" i="14"/>
  <c r="BL70" i="14"/>
  <c r="BV58" i="14"/>
  <c r="CR58" i="14"/>
  <c r="DN58" i="14"/>
  <c r="EJ58" i="14"/>
  <c r="FF58" i="14"/>
  <c r="CA46" i="14"/>
  <c r="BT130" i="14"/>
  <c r="CW130" i="14"/>
  <c r="DY130" i="14"/>
  <c r="FF130" i="14"/>
  <c r="BN118" i="14"/>
  <c r="CS118" i="14"/>
  <c r="DU118" i="14"/>
  <c r="EV118" i="14"/>
  <c r="BY130" i="14"/>
  <c r="DA130" i="14"/>
  <c r="EH130" i="14"/>
  <c r="BV118" i="14"/>
  <c r="CX118" i="14"/>
  <c r="DY118" i="14"/>
  <c r="EZ118" i="14"/>
  <c r="CD106" i="14"/>
  <c r="DD106" i="14"/>
  <c r="ED106" i="14"/>
  <c r="FD106" i="14"/>
  <c r="CI94" i="14"/>
  <c r="DH94" i="14"/>
  <c r="EG94" i="14"/>
  <c r="FF94" i="14"/>
  <c r="CA82" i="14"/>
  <c r="CZ82" i="14"/>
  <c r="DY82" i="14"/>
  <c r="FA82" i="14"/>
  <c r="CC130" i="14"/>
  <c r="DI130" i="14"/>
  <c r="EM130" i="14"/>
  <c r="BU130" i="14"/>
  <c r="DD130" i="14"/>
  <c r="ER130" i="14"/>
  <c r="BQ118" i="14"/>
  <c r="DB118" i="14"/>
  <c r="EK118" i="14"/>
  <c r="BN106" i="14"/>
  <c r="CQ106" i="14"/>
  <c r="DZ106" i="14"/>
  <c r="FC106" i="14"/>
  <c r="BL106" i="14"/>
  <c r="BU94" i="14"/>
  <c r="CW94" i="14"/>
  <c r="ED94" i="14"/>
  <c r="FG94" i="14"/>
  <c r="BS82" i="14"/>
  <c r="CW82" i="14"/>
  <c r="EB82" i="14"/>
  <c r="FE82" i="14"/>
  <c r="BU70" i="14"/>
  <c r="CS70" i="14"/>
  <c r="DQ70" i="14"/>
  <c r="EO70" i="14"/>
  <c r="CF58" i="14"/>
  <c r="DC58" i="14"/>
  <c r="DZ58" i="14"/>
  <c r="EW58" i="14"/>
  <c r="CG46" i="14"/>
  <c r="DC46" i="14"/>
  <c r="DY46" i="14"/>
  <c r="EU46" i="14"/>
  <c r="BV130" i="14"/>
  <c r="DJ130" i="14"/>
  <c r="ES130" i="14"/>
  <c r="BW118" i="14"/>
  <c r="DC118" i="14"/>
  <c r="EM118" i="14"/>
  <c r="BO106" i="14"/>
  <c r="CR106" i="14"/>
  <c r="EA106" i="14"/>
  <c r="FE106" i="14"/>
  <c r="BV94" i="14"/>
  <c r="CX94" i="14"/>
  <c r="EE94" i="14"/>
  <c r="BT82" i="14"/>
  <c r="CX82" i="14"/>
  <c r="ED82" i="14"/>
  <c r="FF82" i="14"/>
  <c r="BL82" i="14"/>
  <c r="BV70" i="14"/>
  <c r="CT70" i="14"/>
  <c r="DR70" i="14"/>
  <c r="EP70" i="14"/>
  <c r="CG58" i="14"/>
  <c r="DD58" i="14"/>
  <c r="EA58" i="14"/>
  <c r="EX58" i="14"/>
  <c r="BX130" i="14"/>
  <c r="DL130" i="14"/>
  <c r="ET130" i="14"/>
  <c r="BY118" i="14"/>
  <c r="DD118" i="14"/>
  <c r="EN118" i="14"/>
  <c r="BP106" i="14"/>
  <c r="CS106" i="14"/>
  <c r="EB106" i="14"/>
  <c r="FF106" i="14"/>
  <c r="BW94" i="14"/>
  <c r="DD94" i="14"/>
  <c r="EF94" i="14"/>
  <c r="BW82" i="14"/>
  <c r="CY82" i="14"/>
  <c r="EE82" i="14"/>
  <c r="FG82" i="14"/>
  <c r="BW70" i="14"/>
  <c r="CU70" i="14"/>
  <c r="DS70" i="14"/>
  <c r="EQ70" i="14"/>
  <c r="CH58" i="14"/>
  <c r="DE58" i="14"/>
  <c r="EB58" i="14"/>
  <c r="EY58" i="14"/>
  <c r="CA130" i="14"/>
  <c r="DN130" i="14"/>
  <c r="EV130" i="14"/>
  <c r="CA118" i="14"/>
  <c r="DF118" i="14"/>
  <c r="EP118" i="14"/>
  <c r="BR106" i="14"/>
  <c r="DA106" i="14"/>
  <c r="EE106" i="14"/>
  <c r="BY94" i="14"/>
  <c r="DF94" i="14"/>
  <c r="EI94" i="14"/>
  <c r="BL94" i="14"/>
  <c r="BY82" i="14"/>
  <c r="DB82" i="14"/>
  <c r="EG82" i="14"/>
  <c r="BY70" i="14"/>
  <c r="CW70" i="14"/>
  <c r="DU70" i="14"/>
  <c r="CH130" i="14"/>
  <c r="DU130" i="14"/>
  <c r="CG118" i="14"/>
  <c r="DQ118" i="14"/>
  <c r="EY118" i="14"/>
  <c r="CE106" i="14"/>
  <c r="DH106" i="14"/>
  <c r="EK106" i="14"/>
  <c r="CK94" i="14"/>
  <c r="DM94" i="14"/>
  <c r="BZ130" i="14"/>
  <c r="DT130" i="14"/>
  <c r="CL118" i="14"/>
  <c r="EE118" i="14"/>
  <c r="BW106" i="14"/>
  <c r="DK106" i="14"/>
  <c r="EW106" i="14"/>
  <c r="CG94" i="14"/>
  <c r="DP94" i="14"/>
  <c r="EY94" i="14"/>
  <c r="CV82" i="14"/>
  <c r="EJ82" i="14"/>
  <c r="CH70" i="14"/>
  <c r="DL70" i="14"/>
  <c r="EN70" i="14"/>
  <c r="CC58" i="14"/>
  <c r="DF58" i="14"/>
  <c r="EF58" i="14"/>
  <c r="FG58" i="14"/>
  <c r="CI46" i="14"/>
  <c r="DF46" i="14"/>
  <c r="EC46" i="14"/>
  <c r="EZ46" i="14"/>
  <c r="BO34" i="14"/>
  <c r="CK34" i="14"/>
  <c r="DG34" i="14"/>
  <c r="EC34" i="14"/>
  <c r="EY34" i="14"/>
  <c r="ED46" i="14"/>
  <c r="CB130" i="14"/>
  <c r="DV130" i="14"/>
  <c r="CU118" i="14"/>
  <c r="EJ118" i="14"/>
  <c r="CB106" i="14"/>
  <c r="DL106" i="14"/>
  <c r="EZ106" i="14"/>
  <c r="CH94" i="14"/>
  <c r="DQ94" i="14"/>
  <c r="FB94" i="14"/>
  <c r="BN82" i="14"/>
  <c r="DA82" i="14"/>
  <c r="EK82" i="14"/>
  <c r="CI70" i="14"/>
  <c r="DM70" i="14"/>
  <c r="ER70" i="14"/>
  <c r="CD58" i="14"/>
  <c r="DG58" i="14"/>
  <c r="EG58" i="14"/>
  <c r="CJ46" i="14"/>
  <c r="DG46" i="14"/>
  <c r="FA46" i="14"/>
  <c r="CD130" i="14"/>
  <c r="DZ130" i="14"/>
  <c r="CV118" i="14"/>
  <c r="EO118" i="14"/>
  <c r="CC106" i="14"/>
  <c r="DM106" i="14"/>
  <c r="FA106" i="14"/>
  <c r="CJ94" i="14"/>
  <c r="DR94" i="14"/>
  <c r="FC94" i="14"/>
  <c r="BP82" i="14"/>
  <c r="DC82" i="14"/>
  <c r="EL82" i="14"/>
  <c r="CJ70" i="14"/>
  <c r="DN70" i="14"/>
  <c r="ES70" i="14"/>
  <c r="CE58" i="14"/>
  <c r="DH58" i="14"/>
  <c r="EH58" i="14"/>
  <c r="CE130" i="14"/>
  <c r="EE130" i="14"/>
  <c r="CW118" i="14"/>
  <c r="EQ118" i="14"/>
  <c r="CF106" i="14"/>
  <c r="DN106" i="14"/>
  <c r="FB106" i="14"/>
  <c r="CL94" i="14"/>
  <c r="DS94" i="14"/>
  <c r="FD94" i="14"/>
  <c r="BQ82" i="14"/>
  <c r="DF82" i="14"/>
  <c r="EM82" i="14"/>
  <c r="CM70" i="14"/>
  <c r="DO70" i="14"/>
  <c r="ET70" i="14"/>
  <c r="CF130" i="14"/>
  <c r="EF130" i="14"/>
  <c r="CY118" i="14"/>
  <c r="ER118" i="14"/>
  <c r="CG106" i="14"/>
  <c r="DO106" i="14"/>
  <c r="FG106" i="14"/>
  <c r="CM94" i="14"/>
  <c r="DT94" i="14"/>
  <c r="FE94" i="14"/>
  <c r="BR82" i="14"/>
  <c r="DH82" i="14"/>
  <c r="EN82" i="14"/>
  <c r="CN70" i="14"/>
  <c r="DP70" i="14"/>
  <c r="EU70" i="14"/>
  <c r="CJ58" i="14"/>
  <c r="DJ58" i="14"/>
  <c r="EK58" i="14"/>
  <c r="BO46" i="14"/>
  <c r="CM46" i="14"/>
  <c r="DJ46" i="14"/>
  <c r="EG46" i="14"/>
  <c r="FD46" i="14"/>
  <c r="CG130" i="14"/>
  <c r="EP130" i="14"/>
  <c r="CH118" i="14"/>
  <c r="EW118" i="14"/>
  <c r="BQ106" i="14"/>
  <c r="DV106" i="14"/>
  <c r="CQ94" i="14"/>
  <c r="EM94" i="14"/>
  <c r="CP82" i="14"/>
  <c r="EP82" i="14"/>
  <c r="BM70" i="14"/>
  <c r="CZ70" i="14"/>
  <c r="EI70" i="14"/>
  <c r="BM58" i="14"/>
  <c r="CQ58" i="14"/>
  <c r="DV58" i="14"/>
  <c r="FC58" i="14"/>
  <c r="BQ46" i="14"/>
  <c r="CR46" i="14"/>
  <c r="DR46" i="14"/>
  <c r="ER46" i="14"/>
  <c r="CD34" i="14"/>
  <c r="DA34" i="14"/>
  <c r="DX34" i="14"/>
  <c r="EU34" i="14"/>
  <c r="EJ70" i="14"/>
  <c r="CM130" i="14"/>
  <c r="EQ130" i="14"/>
  <c r="CI118" i="14"/>
  <c r="EX118" i="14"/>
  <c r="BS106" i="14"/>
  <c r="DW106" i="14"/>
  <c r="CR94" i="14"/>
  <c r="EN94" i="14"/>
  <c r="CQ82" i="14"/>
  <c r="EQ82" i="14"/>
  <c r="BN70" i="14"/>
  <c r="DA70" i="14"/>
  <c r="BN58" i="14"/>
  <c r="CS58" i="14"/>
  <c r="DW58" i="14"/>
  <c r="FD58" i="14"/>
  <c r="CN130" i="14"/>
  <c r="EU130" i="14"/>
  <c r="CJ118" i="14"/>
  <c r="FA118" i="14"/>
  <c r="BV106" i="14"/>
  <c r="EC106" i="14"/>
  <c r="CS94" i="14"/>
  <c r="EO94" i="14"/>
  <c r="CR82" i="14"/>
  <c r="ET82" i="14"/>
  <c r="BQ70" i="14"/>
  <c r="DB70" i="14"/>
  <c r="EK70" i="14"/>
  <c r="BO58" i="14"/>
  <c r="CT58" i="14"/>
  <c r="DX58" i="14"/>
  <c r="FE58" i="14"/>
  <c r="BS46" i="14"/>
  <c r="CT46" i="14"/>
  <c r="DT46" i="14"/>
  <c r="ET46" i="14"/>
  <c r="CP130" i="14"/>
  <c r="FA130" i="14"/>
  <c r="CK118" i="14"/>
  <c r="FF118" i="14"/>
  <c r="CH106" i="14"/>
  <c r="EF106" i="14"/>
  <c r="CT94" i="14"/>
  <c r="EP94" i="14"/>
  <c r="CS82" i="14"/>
  <c r="EU82" i="14"/>
  <c r="BR70" i="14"/>
  <c r="DC70" i="14"/>
  <c r="EL70" i="14"/>
  <c r="BP58" i="14"/>
  <c r="CU58" i="14"/>
  <c r="DY58" i="14"/>
  <c r="BT46" i="14"/>
  <c r="CU46" i="14"/>
  <c r="DU46" i="14"/>
  <c r="EV46" i="14"/>
  <c r="CG34" i="14"/>
  <c r="DD34" i="14"/>
  <c r="EA34" i="14"/>
  <c r="EX34" i="14"/>
  <c r="CT130" i="14"/>
  <c r="DE118" i="14"/>
  <c r="CK106" i="14"/>
  <c r="EI106" i="14"/>
  <c r="DE94" i="14"/>
  <c r="EV94" i="14"/>
  <c r="DK82" i="14"/>
  <c r="FB82" i="14"/>
  <c r="BX70" i="14"/>
  <c r="DF70" i="14"/>
  <c r="EW70" i="14"/>
  <c r="BS58" i="14"/>
  <c r="CX58" i="14"/>
  <c r="EE58" i="14"/>
  <c r="BW46" i="14"/>
  <c r="CX46" i="14"/>
  <c r="DX46" i="14"/>
  <c r="EY46" i="14"/>
  <c r="BM34" i="14"/>
  <c r="CJ34" i="14"/>
  <c r="DH34" i="14"/>
  <c r="EE34" i="14"/>
  <c r="FB34" i="14"/>
  <c r="CQ130" i="14"/>
  <c r="DW118" i="14"/>
  <c r="CI106" i="14"/>
  <c r="ER106" i="14"/>
  <c r="CE94" i="14"/>
  <c r="EU94" i="14"/>
  <c r="CE82" i="14"/>
  <c r="EH82" i="14"/>
  <c r="CX70" i="14"/>
  <c r="FA70" i="14"/>
  <c r="CB58" i="14"/>
  <c r="DS58" i="14"/>
  <c r="CB46" i="14"/>
  <c r="DI46" i="14"/>
  <c r="EN46" i="14"/>
  <c r="CM34" i="14"/>
  <c r="DM34" i="14"/>
  <c r="EM34" i="14"/>
  <c r="DT58" i="14"/>
  <c r="CZ130" i="14"/>
  <c r="EB118" i="14"/>
  <c r="CN106" i="14"/>
  <c r="EV106" i="14"/>
  <c r="CU94" i="14"/>
  <c r="CL82" i="14"/>
  <c r="DI70" i="14"/>
  <c r="FE70" i="14"/>
  <c r="CM58" i="14"/>
  <c r="CF46" i="14"/>
  <c r="DN46" i="14"/>
  <c r="BQ34" i="14"/>
  <c r="CQ34" i="14"/>
  <c r="EQ34" i="14"/>
  <c r="CR130" i="14"/>
  <c r="DX118" i="14"/>
  <c r="CJ106" i="14"/>
  <c r="ES106" i="14"/>
  <c r="CN94" i="14"/>
  <c r="EW94" i="14"/>
  <c r="CF82" i="14"/>
  <c r="EI82" i="14"/>
  <c r="CY70" i="14"/>
  <c r="FB70" i="14"/>
  <c r="CI58" i="14"/>
  <c r="CC46" i="14"/>
  <c r="DK46" i="14"/>
  <c r="EO46" i="14"/>
  <c r="BL46" i="14"/>
  <c r="CN34" i="14"/>
  <c r="DN34" i="14"/>
  <c r="EN34" i="14"/>
  <c r="CX130" i="14"/>
  <c r="DZ118" i="14"/>
  <c r="CL106" i="14"/>
  <c r="ET106" i="14"/>
  <c r="CO94" i="14"/>
  <c r="EX94" i="14"/>
  <c r="CG82" i="14"/>
  <c r="EO82" i="14"/>
  <c r="DD70" i="14"/>
  <c r="FC70" i="14"/>
  <c r="CK58" i="14"/>
  <c r="DU58" i="14"/>
  <c r="CD46" i="14"/>
  <c r="DL46" i="14"/>
  <c r="EP46" i="14"/>
  <c r="BN34" i="14"/>
  <c r="CO34" i="14"/>
  <c r="DO34" i="14"/>
  <c r="EO34" i="14"/>
  <c r="ED58" i="14"/>
  <c r="ES46" i="14"/>
  <c r="DQ34" i="14"/>
  <c r="CY130" i="14"/>
  <c r="EA118" i="14"/>
  <c r="CM106" i="14"/>
  <c r="EU106" i="14"/>
  <c r="CP94" i="14"/>
  <c r="CJ82" i="14"/>
  <c r="EX82" i="14"/>
  <c r="DE70" i="14"/>
  <c r="FD70" i="14"/>
  <c r="CL58" i="14"/>
  <c r="EC58" i="14"/>
  <c r="CE46" i="14"/>
  <c r="DM46" i="14"/>
  <c r="EQ46" i="14"/>
  <c r="BP34" i="14"/>
  <c r="CP34" i="14"/>
  <c r="DP34" i="14"/>
  <c r="EP34" i="14"/>
  <c r="EZ82" i="14"/>
  <c r="DC130" i="14"/>
  <c r="BP118" i="14"/>
  <c r="ED118" i="14"/>
  <c r="CP106" i="14"/>
  <c r="DG94" i="14"/>
  <c r="CN82" i="14"/>
  <c r="FD82" i="14"/>
  <c r="DK70" i="14"/>
  <c r="FG70" i="14"/>
  <c r="CO58" i="14"/>
  <c r="EL58" i="14"/>
  <c r="CK46" i="14"/>
  <c r="DP46" i="14"/>
  <c r="EX46" i="14"/>
  <c r="BS34" i="14"/>
  <c r="CS34" i="14"/>
  <c r="DS34" i="14"/>
  <c r="ES34" i="14"/>
  <c r="DM130" i="14"/>
  <c r="BZ118" i="14"/>
  <c r="ES118" i="14"/>
  <c r="CZ106" i="14"/>
  <c r="DI94" i="14"/>
  <c r="CO82" i="14"/>
  <c r="BS70" i="14"/>
  <c r="DT70" i="14"/>
  <c r="CP58" i="14"/>
  <c r="EM58" i="14"/>
  <c r="CL46" i="14"/>
  <c r="DQ46" i="14"/>
  <c r="FB46" i="14"/>
  <c r="BT34" i="14"/>
  <c r="CT34" i="14"/>
  <c r="DT34" i="14"/>
  <c r="ET34" i="14"/>
  <c r="DP130" i="14"/>
  <c r="CB118" i="14"/>
  <c r="FG118" i="14"/>
  <c r="DB106" i="14"/>
  <c r="DB130" i="14"/>
  <c r="DV118" i="14"/>
  <c r="BT94" i="14"/>
  <c r="CD82" i="14"/>
  <c r="DZ70" i="14"/>
  <c r="BX58" i="14"/>
  <c r="EP58" i="14"/>
  <c r="CH46" i="14"/>
  <c r="EE46" i="14"/>
  <c r="BW34" i="14"/>
  <c r="DF34" i="14"/>
  <c r="EW34" i="14"/>
  <c r="DI34" i="14"/>
  <c r="DJ34" i="14"/>
  <c r="DS130" i="14"/>
  <c r="EI46" i="14"/>
  <c r="FC34" i="14"/>
  <c r="DQ130" i="14"/>
  <c r="EC118" i="14"/>
  <c r="BX94" i="14"/>
  <c r="CM82" i="14"/>
  <c r="EA70" i="14"/>
  <c r="BY58" i="14"/>
  <c r="EQ58" i="14"/>
  <c r="CN46" i="14"/>
  <c r="EF46" i="14"/>
  <c r="BX34" i="14"/>
  <c r="EZ34" i="14"/>
  <c r="CV94" i="14"/>
  <c r="DJ82" i="14"/>
  <c r="BT70" i="14"/>
  <c r="EE70" i="14"/>
  <c r="CA58" i="14"/>
  <c r="BZ34" i="14"/>
  <c r="DR130" i="14"/>
  <c r="CB94" i="14"/>
  <c r="DI82" i="14"/>
  <c r="EB70" i="14"/>
  <c r="BZ58" i="14"/>
  <c r="ER58" i="14"/>
  <c r="CO46" i="14"/>
  <c r="EH46" i="14"/>
  <c r="BY34" i="14"/>
  <c r="FA34" i="14"/>
  <c r="ES58" i="14"/>
  <c r="CP46" i="14"/>
  <c r="DK34" i="14"/>
  <c r="EL130" i="14"/>
  <c r="CO106" i="14"/>
  <c r="DL94" i="14"/>
  <c r="DN82" i="14"/>
  <c r="CB70" i="14"/>
  <c r="EH70" i="14"/>
  <c r="CW58" i="14"/>
  <c r="EV58" i="14"/>
  <c r="CV46" i="14"/>
  <c r="EL46" i="14"/>
  <c r="CC34" i="14"/>
  <c r="DU34" i="14"/>
  <c r="FF34" i="14"/>
  <c r="EN130" i="14"/>
  <c r="DC106" i="14"/>
  <c r="DN94" i="14"/>
  <c r="DO82" i="14"/>
  <c r="CC70" i="14"/>
  <c r="EM70" i="14"/>
  <c r="CY58" i="14"/>
  <c r="EZ58" i="14"/>
  <c r="CW46" i="14"/>
  <c r="EM46" i="14"/>
  <c r="CE34" i="14"/>
  <c r="DV34" i="14"/>
  <c r="FG34" i="14"/>
  <c r="BL34" i="14"/>
  <c r="EO130" i="14"/>
  <c r="DE106" i="14"/>
  <c r="DO94" i="14"/>
  <c r="DP82" i="14"/>
  <c r="CD70" i="14"/>
  <c r="EV70" i="14"/>
  <c r="CZ58" i="14"/>
  <c r="FA58" i="14"/>
  <c r="CY46" i="14"/>
  <c r="EW46" i="14"/>
  <c r="CF34" i="14"/>
  <c r="DW34" i="14"/>
  <c r="CC118" i="14"/>
  <c r="DG106" i="14"/>
  <c r="DY94" i="14"/>
  <c r="DR82" i="14"/>
  <c r="CF70" i="14"/>
  <c r="FF70" i="14"/>
  <c r="DB58" i="14"/>
  <c r="DA46" i="14"/>
  <c r="FE46" i="14"/>
  <c r="CI34" i="14"/>
  <c r="DZ34" i="14"/>
  <c r="CD118" i="14"/>
  <c r="DI106" i="14"/>
  <c r="DZ94" i="14"/>
  <c r="DU82" i="14"/>
  <c r="CG70" i="14"/>
  <c r="DI58" i="14"/>
  <c r="DB46" i="14"/>
  <c r="EI130" i="14"/>
  <c r="EJ106" i="14"/>
  <c r="DW94" i="14"/>
  <c r="CB82" i="14"/>
  <c r="DR58" i="14"/>
  <c r="DO46" i="14"/>
  <c r="DE34" i="14"/>
  <c r="EJ94" i="14"/>
  <c r="DM82" i="14"/>
  <c r="DY34" i="14"/>
  <c r="DQ82" i="14"/>
  <c r="ET58" i="14"/>
  <c r="DZ46" i="14"/>
  <c r="DV82" i="14"/>
  <c r="FC46" i="14"/>
  <c r="DN118" i="14"/>
  <c r="CV70" i="14"/>
  <c r="BV46" i="14"/>
  <c r="CL34" i="14"/>
  <c r="EL34" i="14"/>
  <c r="CR34" i="14"/>
  <c r="DV70" i="14"/>
  <c r="BY46" i="14"/>
  <c r="BM106" i="14"/>
  <c r="BO94" i="14"/>
  <c r="DW70" i="14"/>
  <c r="BL58" i="14"/>
  <c r="BZ46" i="14"/>
  <c r="DX70" i="14"/>
  <c r="DJ106" i="14"/>
  <c r="BQ94" i="14"/>
  <c r="DT106" i="14"/>
  <c r="DD46" i="14"/>
  <c r="CZ34" i="14"/>
  <c r="BX82" i="14"/>
  <c r="DE46" i="14"/>
  <c r="EJ130" i="14"/>
  <c r="EP106" i="14"/>
  <c r="EC94" i="14"/>
  <c r="CC82" i="14"/>
  <c r="EI58" i="14"/>
  <c r="DS46" i="14"/>
  <c r="DL34" i="14"/>
  <c r="EO58" i="14"/>
  <c r="DW46" i="14"/>
  <c r="BO118" i="14"/>
  <c r="EK94" i="14"/>
  <c r="CE118" i="14"/>
  <c r="EL94" i="14"/>
  <c r="BZ70" i="14"/>
  <c r="EU58" i="14"/>
  <c r="EA46" i="14"/>
  <c r="BW58" i="14"/>
  <c r="DO118" i="14"/>
  <c r="BM94" i="14"/>
  <c r="CN58" i="14"/>
  <c r="BX46" i="14"/>
  <c r="DR118" i="14"/>
  <c r="BN94" i="14"/>
  <c r="FD34" i="14"/>
  <c r="BP94" i="14"/>
  <c r="DK58" i="14"/>
  <c r="FE34" i="14"/>
  <c r="DY70" i="14"/>
  <c r="DL58" i="14"/>
  <c r="CS46" i="14"/>
  <c r="BR94" i="14"/>
  <c r="EG70" i="14"/>
  <c r="DP58" i="14"/>
  <c r="EH106" i="14"/>
  <c r="DK94" i="14"/>
  <c r="DQ58" i="14"/>
  <c r="DH46" i="14"/>
  <c r="DC34" i="14"/>
  <c r="FB130" i="14"/>
  <c r="EQ106" i="14"/>
  <c r="EH94" i="14"/>
  <c r="DL82" i="14"/>
  <c r="EN58" i="14"/>
  <c r="DV46" i="14"/>
  <c r="DR34" i="14"/>
  <c r="EB34" i="14"/>
  <c r="ED34" i="14"/>
  <c r="EK34" i="14"/>
  <c r="CU34" i="14"/>
  <c r="CY34" i="14"/>
  <c r="CF118" i="14"/>
  <c r="ES94" i="14"/>
  <c r="DW82" i="14"/>
  <c r="CA70" i="14"/>
  <c r="FB58" i="14"/>
  <c r="EB46" i="14"/>
  <c r="BR34" i="14"/>
  <c r="EF34" i="14"/>
  <c r="CZ118" i="14"/>
  <c r="DX82" i="14"/>
  <c r="CE70" i="14"/>
  <c r="BM46" i="14"/>
  <c r="EJ46" i="14"/>
  <c r="BU34" i="14"/>
  <c r="EG34" i="14"/>
  <c r="DA118" i="14"/>
  <c r="EF82" i="14"/>
  <c r="CO70" i="14"/>
  <c r="BQ58" i="14"/>
  <c r="BN46" i="14"/>
  <c r="EK46" i="14"/>
  <c r="BV34" i="14"/>
  <c r="EH34" i="14"/>
  <c r="DG118" i="14"/>
  <c r="FC82" i="14"/>
  <c r="CP70" i="14"/>
  <c r="BR58" i="14"/>
  <c r="BP46" i="14"/>
  <c r="CA34" i="14"/>
  <c r="EI34" i="14"/>
  <c r="DJ70" i="14"/>
  <c r="ER34" i="14"/>
  <c r="CV58" i="14"/>
  <c r="EV34" i="14"/>
  <c r="DA58" i="14"/>
  <c r="DF106" i="14"/>
  <c r="CQ46" i="14"/>
  <c r="CW34" i="14"/>
  <c r="EF70" i="14"/>
  <c r="DM58" i="14"/>
  <c r="CZ46" i="14"/>
  <c r="DU106" i="14"/>
  <c r="BS94" i="14"/>
  <c r="DO58" i="14"/>
  <c r="EG106" i="14"/>
  <c r="DJ94" i="14"/>
  <c r="EX70" i="14"/>
  <c r="DB34" i="14"/>
  <c r="BZ82" i="14"/>
  <c r="DH118" i="14"/>
  <c r="CQ70" i="14"/>
  <c r="BT58" i="14"/>
  <c r="BR46" i="14"/>
  <c r="FF46" i="14"/>
  <c r="CB34" i="14"/>
  <c r="EJ34" i="14"/>
  <c r="DI118" i="14"/>
  <c r="CR70" i="14"/>
  <c r="BU58" i="14"/>
  <c r="BU46" i="14"/>
  <c r="FG46" i="14"/>
  <c r="CH34" i="14"/>
  <c r="CV34" i="14"/>
  <c r="CX34" i="14"/>
  <c r="FG25" i="14"/>
  <c r="EK25" i="14"/>
  <c r="DO25" i="14"/>
  <c r="CS25" i="14"/>
  <c r="BW25" i="14"/>
  <c r="EV24" i="14"/>
  <c r="DZ24" i="14"/>
  <c r="DD24" i="14"/>
  <c r="CH24" i="14"/>
  <c r="FG23" i="14"/>
  <c r="EK23" i="14"/>
  <c r="DO23" i="14"/>
  <c r="CS23" i="14"/>
  <c r="BW23" i="14"/>
  <c r="EV22" i="14"/>
  <c r="DZ22" i="14"/>
  <c r="DD22" i="14"/>
  <c r="CH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<sst xmlns="http://schemas.openxmlformats.org/spreadsheetml/2006/main" count="35878" uniqueCount="780">
  <si>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</si>
  <si>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</si>
  <si>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</si>
  <si>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</si>
  <si>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</si>
  <si>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</si>
  <si>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</si>
  <si>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</si>
  <si>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</si>
  <si>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</si>
  <si>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</si>
  <si>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</si>
  <si>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</si>
  <si>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</si>
  <si>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</si>
  <si>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</si>
  <si>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</si>
  <si>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</si>
  <si>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</si>
  <si>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</si>
  <si>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</si>
  <si>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</si>
  <si>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</si>
  <si>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</si>
  <si>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</si>
  <si>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</si>
  <si>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</si>
  <si>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</si>
  <si>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</si>
  <si>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</si>
  <si>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</si>
  <si>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</si>
  <si>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</si>
  <si>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</si>
  <si>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</si>
  <si>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</si>
  <si>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</si>
  <si>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</si>
  <si>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</si>
  <si>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</si>
  <si>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</si>
  <si>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</si>
  <si>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</si>
  <si>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</si>
  <si>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</si>
  <si>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</si>
  <si>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</si>
  <si>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</si>
  <si>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</si>
  <si>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</si>
  <si>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</si>
  <si>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</si>
  <si>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</si>
  <si>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</si>
  <si>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</si>
  <si>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</si>
  <si>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</si>
  <si>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</si>
  <si>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</si>
  <si>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Behavioral Health</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</si>
  <si>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</si>
  <si>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</si>
  <si>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</si>
  <si>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</si>
  <si>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</si>
  <si>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</si>
  <si>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</si>
  <si>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</si>
  <si>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</si>
  <si>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</si>
  <si>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</si>
  <si>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</si>
  <si>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</si>
  <si>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</si>
  <si>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</si>
  <si>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</si>
  <si>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</si>
  <si>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</si>
  <si>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</si>
  <si>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</si>
  <si>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</si>
  <si>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</si>
  <si>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</si>
  <si>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</si>
  <si>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</si>
  <si>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</si>
  <si>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</si>
  <si>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</si>
  <si>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</si>
  <si>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</si>
  <si>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</si>
  <si>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</si>
  <si>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</si>
  <si>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</si>
  <si>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</si>
  <si>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</si>
  <si>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</si>
  <si>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</si>
  <si>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</si>
  <si>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</si>
  <si>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</si>
  <si>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</si>
  <si>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</si>
  <si>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</si>
  <si>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</si>
  <si>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San Diego DMC-ODS</t>
  </si>
  <si>
    <t>Plan 2</t>
  </si>
  <si>
    <t>San Francisco DMC-ODS</t>
  </si>
  <si>
    <t>Plan 3</t>
  </si>
  <si>
    <t>San Joaquin DMC-ODS</t>
  </si>
  <si>
    <t>Plan 4</t>
  </si>
  <si>
    <t>San Luis Obispo DMC-ODS</t>
  </si>
  <si>
    <t>Plan 5</t>
  </si>
  <si>
    <t>San Mateo DMC-ODS</t>
  </si>
  <si>
    <t>Plan 6</t>
  </si>
  <si>
    <t>Santa Barbara DMC-ODS</t>
  </si>
  <si>
    <t>Plan 7</t>
  </si>
  <si>
    <t>Santa Clara DMC-ODS</t>
  </si>
  <si>
    <t>Plan 8</t>
  </si>
  <si>
    <t>Santa Cruz DMC-ODS</t>
  </si>
  <si>
    <t>Plan 9</t>
  </si>
  <si>
    <t>Stanislaus DMC-ODS</t>
  </si>
  <si>
    <t>Plan 10</t>
  </si>
  <si>
    <t>Tulare DMC-ODS</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</si>
  <si>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</si>
  <si>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</si>
  <si>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</si>
  <si>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</si>
  <si>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</si>
  <si>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</si>
  <si>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</si>
  <si>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</si>
  <si>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</si>
  <si>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</si>
  <si>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</si>
  <si>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</si>
  <si>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</si>
  <si>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</si>
  <si>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</si>
  <si>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</si>
  <si>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</si>
  <si>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</si>
  <si>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</si>
  <si>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</si>
  <si>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</si>
  <si>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</si>
  <si>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</si>
  <si>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</si>
  <si>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</si>
  <si>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</si>
  <si>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</si>
  <si>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</si>
  <si>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</si>
  <si>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</si>
  <si>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</si>
  <si>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</si>
  <si>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</si>
  <si>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San Diego DMC-ODS; San Francisco DMC-ODS; San Joaquin DMC-ODS; San Luis Obispo DMC-ODS; San Mateo DMC-ODS; Santa Barbara DMC-ODS; Santa Clara DMC-ODS; Santa Cruz DMC-ODS; Stanislaus DMC-ODS; Tulare DMC-ODS;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</si>
  <si>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</si>
  <si>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</si>
  <si>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</si>
  <si>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</si>
  <si>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</si>
  <si>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</si>
  <si>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</si>
  <si>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</si>
  <si>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</si>
  <si>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</si>
  <si>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</si>
  <si>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</si>
  <si>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</si>
  <si>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</si>
  <si>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</si>
  <si>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</si>
  <si>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</si>
  <si>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Network Adequacy Certification Tool (NACT)</t>
  </si>
  <si>
    <t>Language Capabilities: Contract
IHCP: Contract/Good-faith effort to contract</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</si>
  <si>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</si>
  <si>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</si>
  <si>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</si>
  <si>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</si>
  <si>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</si>
  <si>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</si>
  <si>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</si>
  <si>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</si>
  <si>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</si>
  <si>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</si>
  <si>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</si>
  <si>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</si>
  <si>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</si>
  <si>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</si>
  <si>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</si>
  <si>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</si>
  <si>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</si>
  <si>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</si>
  <si>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</si>
  <si>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</si>
  <si>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</si>
  <si>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</si>
  <si>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</si>
  <si>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</si>
  <si>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</si>
  <si>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</si>
  <si>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</si>
  <si>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</si>
  <si>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</si>
  <si>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</si>
  <si>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</si>
  <si>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</si>
  <si>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</si>
  <si>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</si>
  <si>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</si>
  <si>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</si>
  <si>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</si>
  <si>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</si>
  <si>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</si>
  <si>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</si>
  <si>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</si>
  <si>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</si>
  <si>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</si>
  <si>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</si>
  <si>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</si>
  <si>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</si>
  <si>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</si>
  <si>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</si>
  <si>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</si>
  <si>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</si>
  <si>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</si>
  <si>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</si>
  <si>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</si>
  <si>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</si>
  <si>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</si>
  <si>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</si>
  <si>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</si>
  <si>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</si>
  <si>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</si>
  <si>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</si>
  <si>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</si>
  <si>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</si>
  <si>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</si>
  <si>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</si>
  <si>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</si>
  <si>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</si>
  <si>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</si>
  <si>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</si>
  <si>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</si>
  <si>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</si>
  <si>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</si>
  <si>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</si>
  <si>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</si>
  <si>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</si>
  <si>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</si>
  <si>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</si>
  <si>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</si>
  <si>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</si>
  <si>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</si>
  <si>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</si>
  <si>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</si>
  <si>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</si>
  <si>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</si>
  <si>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</si>
  <si>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</si>
  <si>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</si>
  <si>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</si>
  <si>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</si>
  <si>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</si>
  <si>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</si>
  <si>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</si>
  <si>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</si>
  <si>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</si>
  <si>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</si>
  <si>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</si>
  <si>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</si>
  <si>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</si>
  <si>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</si>
  <si>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</si>
  <si>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</si>
  <si>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</si>
  <si>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</si>
  <si>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</si>
  <si>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</si>
  <si>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</si>
  <si>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</si>
  <si>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</si>
  <si>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</si>
  <si>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</si>
  <si>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</si>
  <si>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</si>
  <si>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Other (Outpatient Treatment Services)</t>
  </si>
  <si>
    <t>Other (Opioid Treatment Services)</t>
  </si>
  <si>
    <t>Other Reported maximum number of beneficiaries must exceed the reported expected utiliztion for all modalities: Outpatient SUD Treatment</t>
  </si>
  <si>
    <t>Other Reported maximum number of beneficiaries must exceed the reported expected utiliztion for all modalities: Intensive Outpatient SUD Treatment</t>
  </si>
  <si>
    <t>Other Reported maximum number of beneficiaries must exceed the reported expected utiliztion for all modalities: Residential Treatment</t>
  </si>
  <si>
    <t>Other Reported maximum number of beneficiaries must exceed the reported expected utiliztion for all modalities: Opioid Treatment</t>
  </si>
  <si>
    <t>Other (Non Urgent Outpatient Services)</t>
  </si>
  <si>
    <t>Other (Non Urgent Opioid Treatment Programs)</t>
  </si>
  <si>
    <t>Other (Follow Up Non Urgent Outpatient Services)</t>
  </si>
  <si>
    <t>Other (Follow Up Non Urgent Opioid Treatment Programs)</t>
  </si>
  <si>
    <t>Other (Adult and Pediatric Behavioral Health)</t>
  </si>
  <si>
    <t>II.A.3</t>
  </si>
  <si>
    <t>Standard type</t>
  </si>
  <si>
    <t xml:space="preserve">What is the standard type? Select the category that most closely represents the standard type.  </t>
  </si>
  <si>
    <t>Maximum time or distance (e.g. 1 provider within 30 min or 30 miles)</t>
  </si>
  <si>
    <t>Service fulfillment</t>
  </si>
  <si>
    <t>Appointment wait time</t>
  </si>
  <si>
    <t>Other, Language Capabilities</t>
  </si>
  <si>
    <t>Other, Mandatory Provider Type: Indian Health Care Providers</t>
  </si>
  <si>
    <t xml:space="preserve"> </t>
  </si>
  <si>
    <t>II.A.4</t>
  </si>
  <si>
    <t>Standard description</t>
  </si>
  <si>
    <t>Describe the standard (for example, 60 miles maximum distance to travel to an appointment).</t>
  </si>
  <si>
    <t>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</si>
  <si>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</si>
  <si>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Outpatient SUD Treatment</t>
  </si>
  <si>
    <t>Intensive Outpatient SUD Treatment</t>
  </si>
  <si>
    <t>Residential SUD Treatment</t>
  </si>
  <si>
    <t>Opioid Treatment</t>
  </si>
  <si>
    <t>Timely Access: Outpatient Substance Use Disorder Services</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</si>
  <si>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</si>
  <si>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 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</si>
  <si>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</si>
  <si>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</si>
  <si>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</si>
  <si>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</si>
  <si>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</si>
  <si>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</si>
  <si>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Network Adequacy Certification Tool (NACT); 
</t>
  </si>
  <si>
    <t xml:space="preserve">Network Adequacy Certification Tool (NACT); 
</t>
  </si>
  <si>
    <t xml:space="preserve">Timely Access Data Tool (TADT); 
</t>
  </si>
  <si>
    <t xml:space="preserve">Language Capabilities: Contract
IHCP: Contract/Good-faith effort to contract; 
</t>
  </si>
  <si>
    <t>II.A.6</t>
  </si>
  <si>
    <t>Population covered by standard</t>
  </si>
  <si>
    <t>Enter the population that the standard applies to. If the same standard applies to multiple populations, create a standard for each population.</t>
  </si>
  <si>
    <t>Adult and 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</si>
  <si>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</si>
  <si>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</si>
  <si>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</si>
  <si>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</si>
  <si>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</si>
  <si>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</si>
  <si>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</si>
  <si>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</si>
  <si>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</si>
  <si>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</si>
  <si>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</si>
  <si>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</si>
  <si>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</si>
  <si>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</si>
  <si>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</si>
  <si>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</si>
  <si>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</si>
  <si>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</si>
  <si>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</si>
  <si>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</si>
  <si>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</si>
  <si>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</si>
  <si>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</si>
  <si>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</si>
  <si>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 xml:space="preserve">Network Adequacy Certification Tool (NACT); 
Language Capabilities: Contract
IHCP: Contract/Good-faith effort to contract; 
</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</si>
  <si>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</si>
  <si>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</si>
  <si>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</si>
  <si>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</si>
  <si>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</si>
  <si>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</si>
  <si>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</si>
  <si>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San Diego DMC-ODS is required to submit a plan of correction within 30 days to address each deficiency, which is subject to DHCS approval.</t>
  </si>
  <si>
    <t xml:space="preserve">San Diego DMC-ODS is required to submit a plan of correction within 30 days to address each deficiency, which is subject to DHCS approval. </t>
  </si>
  <si>
    <t>III.C.2d</t>
  </si>
  <si>
    <t>Plan deficiencies: monitoring progress</t>
  </si>
  <si>
    <t>Describe how the state will monitor the plan's progress with this standard.</t>
  </si>
  <si>
    <t>DHCS will monitor the corrective action plan to ensure the Plan submits a 274 file to analyze capacity and composition.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</si>
  <si>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</si>
  <si>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</si>
  <si>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</si>
  <si>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</si>
  <si>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</si>
  <si>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</si>
  <si>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</si>
  <si>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</si>
  <si>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</si>
  <si>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</si>
  <si>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</si>
  <si>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</si>
  <si>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</si>
  <si>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</si>
  <si>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</si>
  <si>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</si>
  <si>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</si>
  <si>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</si>
  <si>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</si>
  <si>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</si>
  <si>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</si>
  <si>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</si>
  <si>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</si>
  <si>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</si>
  <si>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</si>
  <si>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</si>
  <si>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</si>
  <si>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</si>
  <si>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</si>
  <si>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</si>
  <si>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</si>
  <si>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</si>
  <si>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</si>
  <si>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</si>
  <si>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</si>
  <si>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</si>
  <si>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</si>
  <si>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</si>
  <si>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</si>
  <si>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</si>
  <si>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</si>
  <si>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</si>
  <si>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</si>
  <si>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</si>
  <si>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</si>
  <si>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</si>
  <si>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</si>
  <si>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</si>
  <si>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</si>
  <si>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</si>
  <si>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</si>
  <si>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</si>
  <si>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</si>
  <si>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</si>
  <si>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</si>
  <si>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</si>
  <si>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</si>
  <si>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</si>
  <si>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</si>
  <si>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</si>
  <si>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</si>
  <si>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</si>
  <si>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</si>
  <si>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</si>
  <si>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</si>
  <si>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</si>
  <si>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</si>
  <si>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</si>
  <si>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</si>
  <si>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</si>
  <si>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</si>
  <si>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</si>
  <si>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</si>
  <si>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</si>
  <si>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</si>
  <si>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</si>
  <si>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</si>
  <si>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</si>
  <si>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</si>
  <si>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</si>
  <si>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</si>
  <si>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 xml:space="preserve">San Francisco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</si>
  <si>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</si>
  <si>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</si>
  <si>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San Joaquin DMC-ODS is required to submit a plan of correction within 30 days to address each deficiency, which is subject to DHCS approval.</t>
  </si>
  <si>
    <t xml:space="preserve"> 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</si>
  <si>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The state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</si>
  <si>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San Luis Obispo DMC-ODS is required to submit a plan of correction within 30 days to address each deficiency, which is subject to DHCS approval.</t>
  </si>
  <si>
    <t>Yes, the plan complies based on all analyses</t>
  </si>
  <si>
    <t>Plan provider directory review</t>
  </si>
  <si>
    <t xml:space="preserve">Contract/Good faith effort to contract ; 
Network Adequacy Certification Tool (NACT); 
</t>
  </si>
  <si>
    <t>Santa Barbara DMC-ODS is required to submit a plan of correction within 
30 days to address each deficiency, which is subject to DHCS approval.</t>
  </si>
  <si>
    <t>DHCS will monitor the corrective action plan to ensure the Plan submits supporting documentation to demonstrate good faith effort to collaborate with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</si>
  <si>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Network Adequacy Certification Tool (NACT); 
Geomapping; 
</t>
  </si>
  <si>
    <t xml:space="preserve">DHCS required the Santa Clara DMC-ODS to submit an Alternative Access Standards request for not meeting time or distance standards. </t>
  </si>
  <si>
    <t>Santa Clara DMC-ODS is required to submit a plan of correction within 30 days to address each deficiency, which is subject to DHCS approval.</t>
  </si>
  <si>
    <t xml:space="preserve">DHCS required the Santa Clara DMC-ODS to submit an Alternative Access 
Standards request for not meeting time or distance standards. 
</t>
  </si>
  <si>
    <t>DHCS granted Alternative Access Standards Request for areas the DMC-ODS plan is unable to meet time or distance standards as the plan has exhausted all other reasonable options to obtain providers to meet the applicable standards.</t>
  </si>
  <si>
    <t xml:space="preserve">Santa Cruz DMC-ODS is required to submit a plan of correction within 30 days to address each deficiency, which is subject to DHCS approval. </t>
  </si>
  <si>
    <t>Santa Cruz DMC-ODS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</si>
  <si>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identified issues in the corrective action plan. Any Plan that is not making satisfactory progress toward resolving identified deficiencyies is subject to continued corrective action, up to and including temporary withhold of funds, monetary sanctions, and/or administrative sanctions.</t>
  </si>
  <si>
    <t xml:space="preserve">Plan Provider Directory Review </t>
  </si>
  <si>
    <t xml:space="preserve">Contract/Good faith effort to contract ; 
</t>
  </si>
  <si>
    <t xml:space="preserve">Stanislaus DMC-ODS is required to submit a plan of correction within 30 days to address each deficiency, which is subject to DHCS approval. </t>
  </si>
  <si>
    <t>DHCS will monitor the corrective action plan to ensure the Plan submits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</si>
  <si>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Additional opportunities to resolve the non-compliance with time or distance standards are exhausted, and the Plan will remain noncompliant for the certification period for SFY 2024-2025.</t>
  </si>
  <si>
    <t xml:space="preserve">
Tulare DMC-ODS is required to submit a plan of correction within 30 days to address each deficiency, which is subject to DHCS approval. </t>
  </si>
  <si>
    <t>The state will monitor the plan through enhanced monitoring and any Plan that is not making satisfactory progress towards resolving deficiency(ies) is subject to administrative and financial sanctions.</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</si>
  <si>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</si>
  <si>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</si>
  <si>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</si>
  <si>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</si>
  <si>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</si>
  <si>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</si>
  <si>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</si>
  <si>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</si>
  <si>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</si>
  <si>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</si>
  <si>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</si>
  <si>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</si>
  <si>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</si>
  <si>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</si>
  <si>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</si>
  <si>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</si>
  <si>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</si>
  <si>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</si>
  <si>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</si>
  <si>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</si>
  <si>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</si>
  <si>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</si>
  <si>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</si>
  <si>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</si>
  <si>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</si>
  <si>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</si>
  <si>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</si>
  <si>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</si>
  <si>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</si>
  <si>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</si>
  <si>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</si>
  <si>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</si>
  <si>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</si>
  <si>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</si>
  <si>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San Diego DMC-ODS does not meet the availability of services for capacity and composition. DHCS analyzed the Network Adequacy Certification Tool submitted by the Plan to determine compliance.</t>
  </si>
  <si>
    <t>San Francisco DMC-ODS does not meet the availability of services for capacity and composition. DHCS analyzed the Network Adequacy Certification Tool submitted by the Plan to determine compliance.
San Francisco DMC-ODS does not meet the availability of services for timely access. DHCS analyzed the Timely Access Data Tool submitted by the Plan to determine compliance.</t>
  </si>
  <si>
    <t>San Joaquin DMC-ODS does not meet the availability of services for capacity and composition. DHCS analyzed the Network Adequacy Certification Tool submitted by the Plan to determine compliance.
San Joaquin DMC-ODS does not meet the availability of services for timely access. DHCS analyzed the Timely Access Data Tool submitted by the Plan to determine compliance.</t>
  </si>
  <si>
    <t>San Luis Obispo DMC-ODS does not meet the availability of services for capacity and composition. DHCS analyzed the Network Adequacy Certification Tool submitted by the Plan to determine compliance.</t>
  </si>
  <si>
    <t xml:space="preserve">Santa Clara DMC-ODS does not meet the availability of services for capacity and composition. DHCS analyzed the Network Adequacy Certification Tool submitted by the Plan to determine compliance.
Santa Clara DMC-ODS does not meet the availability of services for timely access. DHCS analyzed the Timely Access Data Tool submitted by the Plan to determine compliance.
</t>
  </si>
  <si>
    <t>Santa Cruz DMC-ODS does not meet the availability of services for capacity and composition and timely access. DHCS analyzed the Network Adequacy Certification Tool submitted by the Plan to determine compliance.</t>
  </si>
  <si>
    <t>Stanislaus DMC-ODS does not meet the availability of services for capacity and composition. DHCS analyzed the Network Adequacy Certification Tool submitted by the Plan to determine compliance.
Stanislaus DMC-ODS does not meet the availability of services for timely access. DHCS analyzed the Timely Access Data Tool submitted by the Plan to determine compliance</t>
  </si>
  <si>
    <t xml:space="preserve">Tulare DMC-ODS does not meet the availability of services for time or distance. DHCS analyzed the Network Adequacy Certification Tool submitted by the Plan to determine compliance.
Tulare DMC-ODS does not meet the availability of services for capacity and composition. DHCS analyzed the Network Adequacy Certification Tool submitted by the Plan to determine compliance.
</t>
  </si>
  <si>
    <t>III.B.7</t>
  </si>
  <si>
    <t>Plan deficiencies: 42 C.F.R. § 438.206 description of what the plan will do to achieve compliance</t>
  </si>
  <si>
    <t>Describe what the plan will do to achieve compliance.</t>
  </si>
  <si>
    <t>San Francisco DMC-ODS is required to submit a plan of correction within 30 days to address each deficiency, which is subject to DHCS approval.</t>
  </si>
  <si>
    <t>San Joaquin DMC-ODS is required to submit a plan of correction within 30 days to address each deficiency, which is subject to DHCS approval. D</t>
  </si>
  <si>
    <t xml:space="preserve">San Luis Obispo DMC-ODS is required to submit a plan of correction within 30 days to address each deficiency, which is subject to DHCS approval. </t>
  </si>
  <si>
    <t xml:space="preserve">Santa Clara DMC-ODS is required to submit a plan of correction within 30 days to address each deficiency, which is subject to DHCS approval. </t>
  </si>
  <si>
    <t xml:space="preserve">Stanislaus DMC-ODS is required to submit a plan of correction within 30 days 
to address each deficiency, which is subject to DHCS approval. </t>
  </si>
  <si>
    <t xml:space="preserve">Tulare DMC-ODS is required to submit a plan of correction within 30 days to 
address each deficiency, which is subject to DHCS approval. </t>
  </si>
  <si>
    <t>III.B.8</t>
  </si>
  <si>
    <t>Plan deficiencies: 42 C.F.R. § 438.206 monitoring progress</t>
  </si>
  <si>
    <t>Describe how the state will monitor the plan's progress.</t>
  </si>
  <si>
    <t>DHCS will monitor the corrective action plan to ensure the Plan submits a 274 file to analyze capacity and composition.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</si>
  <si>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</si>
  <si>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time or distance and capacity and composition.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</si>
  <si>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</si>
  <si>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</si>
  <si>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</si>
  <si>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</si>
  <si>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</si>
  <si>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</si>
  <si>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</si>
  <si>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</si>
  <si>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</si>
  <si>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</si>
  <si>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</si>
  <si>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</si>
  <si>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</si>
  <si>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</si>
  <si>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</si>
  <si>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</si>
  <si>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</si>
  <si>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</si>
  <si>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</si>
  <si>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</si>
  <si>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</si>
  <si>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</si>
  <si>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</si>
  <si>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</si>
  <si>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</si>
  <si>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</si>
  <si>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</si>
  <si>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</si>
  <si>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</si>
  <si>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</si>
  <si>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</si>
  <si>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</si>
  <si>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</si>
  <si>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</si>
  <si>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</si>
  <si>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</si>
  <si>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</si>
  <si>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</si>
  <si>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</si>
  <si>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</si>
  <si>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</si>
  <si>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</si>
  <si>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</si>
  <si>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</si>
  <si>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</si>
  <si>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</si>
  <si>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</si>
  <si>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</si>
  <si>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</si>
  <si>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</si>
  <si>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</si>
  <si>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</si>
  <si>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</si>
  <si>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</si>
  <si>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</si>
  <si>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</si>
  <si>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</si>
  <si>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</si>
  <si>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</si>
  <si>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</si>
  <si>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</si>
  <si>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</si>
  <si>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</si>
  <si>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</si>
  <si>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</si>
  <si>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</si>
  <si>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</si>
  <si>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</si>
  <si>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</si>
  <si>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</si>
  <si>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</si>
  <si>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</si>
  <si>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</si>
  <si>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</si>
  <si>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</si>
  <si>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</si>
  <si>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</si>
  <si>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</si>
  <si>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</si>
  <si>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</si>
  <si>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</si>
  <si>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</si>
  <si>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</si>
  <si>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</si>
  <si>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</si>
  <si>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</si>
  <si>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</si>
  <si>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</si>
  <si>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</si>
  <si>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</si>
  <si>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</si>
  <si>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</si>
  <si>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</si>
  <si>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</si>
  <si>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</si>
  <si>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</si>
  <si>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</si>
  <si>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</si>
  <si>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</si>
  <si>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</si>
  <si>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</si>
  <si>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</si>
  <si>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</si>
  <si>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</si>
  <si>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</si>
  <si>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</si>
  <si>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</si>
  <si>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</si>
  <si>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</si>
  <si>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</si>
  <si>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</si>
  <si>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</si>
  <si>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</si>
  <si>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</si>
  <si>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</si>
  <si>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</si>
  <si>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</si>
  <si>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</si>
  <si>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</si>
  <si>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</si>
  <si>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</si>
  <si>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</si>
  <si>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</si>
  <si>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</si>
  <si>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</si>
  <si>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</si>
  <si>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</si>
  <si>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</si>
  <si>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</si>
  <si>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</si>
  <si>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</si>
  <si>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</si>
  <si>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</si>
  <si>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</si>
  <si>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</si>
  <si>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</si>
  <si>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</si>
  <si>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</si>
  <si>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</si>
  <si>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Adult</t>
  </si>
  <si>
    <t xml:space="preserve">Does not take into account access and cultural considerations;
</t>
  </si>
  <si>
    <t>Alaska</t>
  </si>
  <si>
    <t>Benefits</t>
  </si>
  <si>
    <t xml:space="preserve">Benefits; </t>
  </si>
  <si>
    <t>Bi-weekly</t>
  </si>
  <si>
    <t>Maximum distance to travel</t>
  </si>
  <si>
    <t>Plan Provider Roster Review</t>
  </si>
  <si>
    <t>Pediatric</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</si>
  <si>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</si>
  <si>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</si>
  <si>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</si>
  <si>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</si>
  <si>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</si>
  <si>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</si>
  <si>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</si>
  <si>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</si>
  <si>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</si>
  <si>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</si>
  <si>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</si>
  <si>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</si>
  <si>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</si>
  <si>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</si>
  <si>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</si>
  <si>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</si>
  <si>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</si>
  <si>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</si>
  <si>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</si>
  <si>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</si>
  <si>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</si>
  <si>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</si>
  <si>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</si>
  <si>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</si>
  <si>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</si>
  <si>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</si>
  <si>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</si>
  <si>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</si>
  <si>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</si>
  <si>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</si>
  <si>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Provider to enrollee ratios</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</si>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</sst>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7"/>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7E6E6"/>
        <bgColor rgb="FF000000"/>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6">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 xfId="0" applyFont="1" applyFill="1" applyBorder="1" applyAlignment="1" applyProtection="1">
      <alignment wrapText="1"/>
      <protection locked="0"/>
    </xf>
    <xf numFmtId="0" fontId="43" fillId="9" borderId="8" xfId="0" applyFont="1" applyFill="1" applyBorder="1" applyAlignment="1" applyProtection="1">
      <alignment horizontal="left" wrapText="1"/>
      <protection locked="0"/>
    </xf>
    <xf numFmtId="0" fontId="44" fillId="9" borderId="8" xfId="0" applyFont="1" applyFill="1" applyBorder="1" applyAlignment="1" applyProtection="1">
      <alignment horizontal="left" wrapText="1"/>
      <protection locked="0"/>
    </xf>
    <xf numFmtId="14" fontId="44" fillId="9" borderId="8" xfId="0" applyNumberFormat="1" applyFont="1" applyFill="1" applyBorder="1" applyAlignment="1" applyProtection="1">
      <alignment horizontal="left" wrapText="1"/>
      <protection locked="0"/>
    </xf>
    <xf numFmtId="0" fontId="44" fillId="9" borderId="8"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84" t="s">
        <v>18</v>
      </c>
      <c r="B13" s="285"/>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N12" activePane="bottomRight" state="frozen"/>
      <selection pane="bottomRight" activeCell="Q16" sqref="Q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information'!E30="","[Plan 6]",'I_State and program information'!E30)</f>
        <v>Santa Barbara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c r="I12" s="49"/>
      <c r="J12" s="49"/>
      <c r="K12" s="49"/>
      <c r="L12" s="49"/>
      <c r="M12" s="49"/>
      <c r="N12" s="49"/>
      <c r="O12" s="49"/>
      <c r="P12" s="49" t="s">
        <v>353</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c r="H13" s="244"/>
      <c r="I13" s="244" t="s">
        <v>168</v>
      </c>
      <c r="J13" s="244" t="s">
        <v>168</v>
      </c>
      <c r="K13" s="244" t="s">
        <v>168</v>
      </c>
      <c r="L13" s="244" t="s">
        <v>168</v>
      </c>
      <c r="M13" s="244" t="s">
        <v>168</v>
      </c>
      <c r="N13" s="244" t="s">
        <v>168</v>
      </c>
      <c r="O13" s="244"/>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355</v>
      </c>
      <c r="B15" s="9" t="s">
        <v>356</v>
      </c>
      <c r="C15" s="211" t="s">
        <v>357</v>
      </c>
      <c r="D15" s="132" t="s">
        <v>84</v>
      </c>
      <c r="E15" s="238"/>
      <c r="F15" s="49"/>
      <c r="G15" s="49"/>
      <c r="H15" s="49"/>
      <c r="I15" s="49"/>
      <c r="J15" s="49"/>
      <c r="K15" s="49"/>
      <c r="L15" s="49"/>
      <c r="M15" s="49"/>
      <c r="N15" s="49"/>
      <c r="O15" s="49"/>
      <c r="P15" s="49" t="s">
        <v>462</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c r="J16" s="49"/>
      <c r="K16" s="49"/>
      <c r="L16" s="49"/>
      <c r="M16" s="49"/>
      <c r="N16" s="49"/>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c r="J17" s="49"/>
      <c r="K17" s="49"/>
      <c r="L17" s="49"/>
      <c r="M17" s="49"/>
      <c r="N17" s="49"/>
      <c r="O17" s="49"/>
      <c r="P17" s="49" t="s">
        <v>463</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368</v>
      </c>
      <c r="B18" s="9" t="s">
        <v>369</v>
      </c>
      <c r="C18" s="9" t="s">
        <v>370</v>
      </c>
      <c r="D18" s="132" t="s">
        <v>58</v>
      </c>
      <c r="E18" s="238"/>
      <c r="F18" s="49"/>
      <c r="G18" s="49"/>
      <c r="H18" s="49"/>
      <c r="I18" s="49"/>
      <c r="J18" s="49"/>
      <c r="K18" s="49"/>
      <c r="L18" s="49"/>
      <c r="M18" s="49"/>
      <c r="N18" s="49"/>
      <c r="O18" s="49"/>
      <c r="P18" s="49" t="s">
        <v>464</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c r="I19" s="52"/>
      <c r="J19" s="52"/>
      <c r="K19" s="52"/>
      <c r="L19" s="52"/>
      <c r="M19" s="52"/>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c r="I20" s="51"/>
      <c r="J20" s="51"/>
      <c r="K20" s="51"/>
      <c r="L20" s="51"/>
      <c r="M20" s="51"/>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c r="I21" s="49"/>
      <c r="J21" s="49"/>
      <c r="K21" s="49"/>
      <c r="L21" s="49"/>
      <c r="M21" s="49"/>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c r="I22" s="49"/>
      <c r="J22" s="49"/>
      <c r="K22" s="49"/>
      <c r="L22" s="49"/>
      <c r="M22" s="49"/>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F15" sqref="F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information'!E31="","[Plan 7]",'I_State and program information'!E31)</f>
        <v>Santa Clara DMC-ODS</v>
      </c>
    </row>
    <row r="5" spans="1:104" ht="56.25">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t="s">
        <v>353</v>
      </c>
      <c r="G12" s="49"/>
      <c r="H12" s="49"/>
      <c r="I12" s="49" t="s">
        <v>353</v>
      </c>
      <c r="J12" s="49"/>
      <c r="K12" s="49" t="s">
        <v>353</v>
      </c>
      <c r="L12" s="49" t="s">
        <v>353</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355</v>
      </c>
      <c r="B15" s="9" t="s">
        <v>356</v>
      </c>
      <c r="C15" s="211" t="s">
        <v>357</v>
      </c>
      <c r="D15" s="132" t="s">
        <v>84</v>
      </c>
      <c r="E15" s="238"/>
      <c r="F15" s="49" t="s">
        <v>465</v>
      </c>
      <c r="G15" s="49"/>
      <c r="H15" s="49"/>
      <c r="I15" s="49" t="s">
        <v>327</v>
      </c>
      <c r="J15" s="49"/>
      <c r="K15" s="49" t="s">
        <v>328</v>
      </c>
      <c r="L15" s="49" t="s">
        <v>328</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t="s">
        <v>362</v>
      </c>
      <c r="G16" s="49"/>
      <c r="H16" s="49"/>
      <c r="I16" s="49" t="s">
        <v>362</v>
      </c>
      <c r="J16" s="49"/>
      <c r="K16" s="49" t="s">
        <v>362</v>
      </c>
      <c r="L16" s="49" t="s">
        <v>362</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t="s">
        <v>466</v>
      </c>
      <c r="G17" s="49"/>
      <c r="H17" s="49"/>
      <c r="I17" s="49" t="s">
        <v>467</v>
      </c>
      <c r="J17" s="49"/>
      <c r="K17" s="49" t="s">
        <v>467</v>
      </c>
      <c r="L17" s="49" t="s">
        <v>467</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66.25">
      <c r="A18" s="16" t="s">
        <v>368</v>
      </c>
      <c r="B18" s="9" t="s">
        <v>369</v>
      </c>
      <c r="C18" s="9" t="s">
        <v>370</v>
      </c>
      <c r="D18" s="132" t="s">
        <v>58</v>
      </c>
      <c r="E18" s="238"/>
      <c r="F18" s="49" t="s">
        <v>55</v>
      </c>
      <c r="G18" s="49"/>
      <c r="H18" s="49"/>
      <c r="I18" s="49" t="s">
        <v>454</v>
      </c>
      <c r="J18" s="49"/>
      <c r="K18" s="49" t="s">
        <v>455</v>
      </c>
      <c r="L18" s="278" t="s">
        <v>455</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t="s">
        <v>55</v>
      </c>
      <c r="G19" s="52"/>
      <c r="H19" s="52"/>
      <c r="I19" s="52">
        <v>45880</v>
      </c>
      <c r="J19" s="52"/>
      <c r="K19" s="52">
        <v>45880</v>
      </c>
      <c r="L19" s="52">
        <v>45880</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t="s">
        <v>151</v>
      </c>
      <c r="G20" s="51"/>
      <c r="H20" s="51"/>
      <c r="I20" s="51" t="s">
        <v>159</v>
      </c>
      <c r="J20" s="51"/>
      <c r="K20" s="51" t="s">
        <v>159</v>
      </c>
      <c r="L20" s="51" t="s">
        <v>159</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70.5">
      <c r="A21" s="16" t="s">
        <v>379</v>
      </c>
      <c r="B21" s="9" t="s">
        <v>380</v>
      </c>
      <c r="C21" s="9" t="s">
        <v>381</v>
      </c>
      <c r="D21" s="132" t="s">
        <v>58</v>
      </c>
      <c r="E21" s="238"/>
      <c r="F21" s="49" t="s">
        <v>468</v>
      </c>
      <c r="G21" s="49"/>
      <c r="H21" s="49"/>
      <c r="I21" s="49" t="s">
        <v>55</v>
      </c>
      <c r="J21" s="49"/>
      <c r="K21" s="49" t="s">
        <v>55</v>
      </c>
      <c r="L21" s="49" t="s">
        <v>55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382</v>
      </c>
      <c r="B22" s="9" t="s">
        <v>383</v>
      </c>
      <c r="C22" s="9" t="s">
        <v>384</v>
      </c>
      <c r="D22" s="132" t="s">
        <v>58</v>
      </c>
      <c r="E22" s="238"/>
      <c r="F22" s="49" t="s">
        <v>469</v>
      </c>
      <c r="G22" s="49"/>
      <c r="H22" s="49"/>
      <c r="I22" s="49" t="s">
        <v>55</v>
      </c>
      <c r="J22" s="49"/>
      <c r="K22" s="49" t="s">
        <v>55</v>
      </c>
      <c r="L22" s="49" t="s">
        <v>55</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M18" sqref="M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information'!E32="","[Plan 8]",'I_State and program information'!E32)</f>
        <v>Santa Cruz DMC-ODS</v>
      </c>
    </row>
    <row r="5" spans="1:104" ht="56.25">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t="s">
        <v>353</v>
      </c>
      <c r="H12" s="49"/>
      <c r="I12" s="49" t="s">
        <v>353</v>
      </c>
      <c r="J12" s="49"/>
      <c r="K12" s="49"/>
      <c r="L12" s="49" t="s">
        <v>353</v>
      </c>
      <c r="M12" s="49" t="s">
        <v>353</v>
      </c>
      <c r="N12" s="49" t="s">
        <v>353</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t="s">
        <v>327</v>
      </c>
      <c r="H15" s="49"/>
      <c r="I15" s="49" t="s">
        <v>327</v>
      </c>
      <c r="J15" s="49"/>
      <c r="K15" s="49"/>
      <c r="L15" s="49" t="s">
        <v>328</v>
      </c>
      <c r="M15" s="49" t="s">
        <v>328</v>
      </c>
      <c r="N15" s="49" t="s">
        <v>328</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t="s">
        <v>362</v>
      </c>
      <c r="H16" s="49"/>
      <c r="I16" s="49" t="s">
        <v>362</v>
      </c>
      <c r="J16" s="49"/>
      <c r="K16" s="49"/>
      <c r="L16" s="49" t="s">
        <v>362</v>
      </c>
      <c r="M16" s="49" t="s">
        <v>362</v>
      </c>
      <c r="N16" s="49" t="s">
        <v>362</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t="s">
        <v>470</v>
      </c>
      <c r="H17" s="49"/>
      <c r="I17" s="278" t="s">
        <v>471</v>
      </c>
      <c r="J17" s="49"/>
      <c r="K17" s="49"/>
      <c r="L17" s="278" t="s">
        <v>471</v>
      </c>
      <c r="M17" s="278" t="s">
        <v>471</v>
      </c>
      <c r="N17" s="278" t="s">
        <v>471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368</v>
      </c>
      <c r="B18" s="9" t="s">
        <v>369</v>
      </c>
      <c r="C18" s="9" t="s">
        <v>370</v>
      </c>
      <c r="D18" s="132" t="s">
        <v>58</v>
      </c>
      <c r="E18" s="238"/>
      <c r="F18" s="49"/>
      <c r="G18" s="49" t="s">
        <v>472</v>
      </c>
      <c r="H18" s="49"/>
      <c r="I18" s="49" t="s">
        <v>472</v>
      </c>
      <c r="J18" s="49"/>
      <c r="K18" s="49"/>
      <c r="L18" s="49" t="s">
        <v>455</v>
      </c>
      <c r="M18" s="49" t="s">
        <v>455</v>
      </c>
      <c r="N18" s="49" t="s">
        <v>455</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v>45880</v>
      </c>
      <c r="H19" s="52"/>
      <c r="I19" s="52">
        <v>45880</v>
      </c>
      <c r="J19" s="52"/>
      <c r="K19" s="52"/>
      <c r="L19" s="52">
        <v>45880</v>
      </c>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t="s">
        <v>159</v>
      </c>
      <c r="H20" s="51"/>
      <c r="I20" s="51" t="s">
        <v>159</v>
      </c>
      <c r="J20" s="51"/>
      <c r="K20" s="51"/>
      <c r="L20" s="51" t="s">
        <v>159</v>
      </c>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t="s">
        <v>55</v>
      </c>
      <c r="H21" s="49"/>
      <c r="I21" s="49" t="s">
        <v>55</v>
      </c>
      <c r="J21" s="49"/>
      <c r="K21" s="49"/>
      <c r="L21" s="49" t="s">
        <v>55</v>
      </c>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t="s">
        <v>55</v>
      </c>
      <c r="H22" s="49"/>
      <c r="I22" s="49" t="s">
        <v>55</v>
      </c>
      <c r="J22" s="49"/>
      <c r="K22" s="49"/>
      <c r="L22" s="49" t="s">
        <v>55</v>
      </c>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N24" sqref="N24"/>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information'!E33="","[Plan 9]",'I_State and program information'!E33)</f>
        <v>Stanislaus DMC-ODS</v>
      </c>
    </row>
    <row r="5" spans="1:104" ht="56.25">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t="s">
        <v>353</v>
      </c>
      <c r="I12" s="49" t="s">
        <v>353</v>
      </c>
      <c r="J12" s="49" t="s">
        <v>353</v>
      </c>
      <c r="K12" s="49" t="s">
        <v>353</v>
      </c>
      <c r="L12" s="49"/>
      <c r="M12" s="49" t="s">
        <v>353</v>
      </c>
      <c r="N12" s="49"/>
      <c r="O12" s="49" t="s">
        <v>353</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c r="G13" s="244" t="s">
        <v>168</v>
      </c>
      <c r="H13" s="244" t="s">
        <v>168</v>
      </c>
      <c r="I13" s="244" t="s">
        <v>168</v>
      </c>
      <c r="J13" s="244" t="s">
        <v>168</v>
      </c>
      <c r="K13" s="244" t="s">
        <v>168</v>
      </c>
      <c r="L13" s="244" t="s">
        <v>168</v>
      </c>
      <c r="M13" s="244" t="s">
        <v>168</v>
      </c>
      <c r="N13" s="244"/>
      <c r="O13" s="244" t="s">
        <v>168</v>
      </c>
      <c r="P13" s="244"/>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c r="H15" s="49" t="s">
        <v>327</v>
      </c>
      <c r="I15" s="49" t="s">
        <v>327</v>
      </c>
      <c r="J15" s="49" t="s">
        <v>327</v>
      </c>
      <c r="K15" s="49" t="s">
        <v>328</v>
      </c>
      <c r="L15" s="49"/>
      <c r="M15" s="49" t="s">
        <v>328</v>
      </c>
      <c r="N15" s="49"/>
      <c r="O15" s="49" t="s">
        <v>474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t="s">
        <v>362</v>
      </c>
      <c r="I16" s="49" t="s">
        <v>362</v>
      </c>
      <c r="J16" s="49" t="s">
        <v>362</v>
      </c>
      <c r="K16" s="49" t="s">
        <v>362</v>
      </c>
      <c r="L16" s="49"/>
      <c r="M16" s="49" t="s">
        <v>362</v>
      </c>
      <c r="N16" s="49"/>
      <c r="O16" s="49" t="s">
        <v>362</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t="s">
        <v>475</v>
      </c>
      <c r="I17" s="49" t="s">
        <v>475</v>
      </c>
      <c r="J17" s="49" t="s">
        <v>475</v>
      </c>
      <c r="K17" s="49" t="s">
        <v>475</v>
      </c>
      <c r="L17" s="49"/>
      <c r="M17" s="49" t="s">
        <v>475</v>
      </c>
      <c r="N17" s="49"/>
      <c r="O17" s="49" t="s">
        <v>475</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368</v>
      </c>
      <c r="B18" s="9" t="s">
        <v>369</v>
      </c>
      <c r="C18" s="9" t="s">
        <v>370</v>
      </c>
      <c r="D18" s="132" t="s">
        <v>58</v>
      </c>
      <c r="E18" s="238"/>
      <c r="F18" s="49"/>
      <c r="G18" s="49"/>
      <c r="H18" s="49" t="s">
        <v>454</v>
      </c>
      <c r="I18" s="49" t="s">
        <v>454</v>
      </c>
      <c r="J18" s="49" t="s">
        <v>454</v>
      </c>
      <c r="K18" s="49" t="s">
        <v>455</v>
      </c>
      <c r="L18" s="49"/>
      <c r="M18" s="49" t="s">
        <v>455</v>
      </c>
      <c r="N18" s="49"/>
      <c r="O18" s="49" t="s">
        <v>476</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v>45880</v>
      </c>
      <c r="I19" s="52">
        <v>45880</v>
      </c>
      <c r="J19" s="52">
        <v>45880</v>
      </c>
      <c r="K19" s="52">
        <v>45880</v>
      </c>
      <c r="L19" s="52"/>
      <c r="M19" s="52">
        <v>45880</v>
      </c>
      <c r="N19" s="52"/>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t="s">
        <v>159</v>
      </c>
      <c r="I20" s="51" t="s">
        <v>159</v>
      </c>
      <c r="J20" s="51" t="s">
        <v>159</v>
      </c>
      <c r="K20" s="51" t="s">
        <v>159</v>
      </c>
      <c r="L20" s="51"/>
      <c r="M20" s="51" t="s">
        <v>159</v>
      </c>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t="s">
        <v>55</v>
      </c>
      <c r="I21" s="49" t="s">
        <v>55</v>
      </c>
      <c r="J21" s="49" t="s">
        <v>55</v>
      </c>
      <c r="K21" s="49" t="s">
        <v>55</v>
      </c>
      <c r="L21" s="49"/>
      <c r="M21" s="49" t="s">
        <v>55</v>
      </c>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t="s">
        <v>55</v>
      </c>
      <c r="I22" s="49" t="s">
        <v>55</v>
      </c>
      <c r="J22" s="49" t="s">
        <v>55</v>
      </c>
      <c r="K22" s="49" t="s">
        <v>55</v>
      </c>
      <c r="L22" s="49"/>
      <c r="M22" s="49" t="s">
        <v>55</v>
      </c>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6" activePane="bottomRight" state="frozen"/>
      <selection pane="bottomRight" activeCell="E18" sqref="E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information'!E34="","[Plan 10]",'I_State and program information'!E34)</f>
        <v>Tulare DMC-ODS</v>
      </c>
    </row>
    <row r="5" spans="1:104" ht="56.25">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t="s">
        <v>353</v>
      </c>
      <c r="G12" s="49" t="s">
        <v>353</v>
      </c>
      <c r="H12" s="49"/>
      <c r="I12" s="49" t="s">
        <v>353</v>
      </c>
      <c r="J12" s="49" t="s">
        <v>353</v>
      </c>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355</v>
      </c>
      <c r="B15" s="9" t="s">
        <v>356</v>
      </c>
      <c r="C15" s="211" t="s">
        <v>357</v>
      </c>
      <c r="D15" s="132" t="s">
        <v>84</v>
      </c>
      <c r="E15" s="238"/>
      <c r="F15" s="49" t="s">
        <v>465</v>
      </c>
      <c r="G15" s="49" t="s">
        <v>327</v>
      </c>
      <c r="H15" s="49"/>
      <c r="I15" s="49" t="s">
        <v>327</v>
      </c>
      <c r="J15" s="49" t="s">
        <v>327</v>
      </c>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t="s">
        <v>362</v>
      </c>
      <c r="G16" s="49" t="s">
        <v>362</v>
      </c>
      <c r="H16" s="49"/>
      <c r="I16" s="49" t="s">
        <v>362</v>
      </c>
      <c r="J16" s="49" t="s">
        <v>362</v>
      </c>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363</v>
      </c>
      <c r="B17" s="9" t="s">
        <v>364</v>
      </c>
      <c r="C17" s="15" t="s">
        <v>365</v>
      </c>
      <c r="D17" s="132" t="s">
        <v>58</v>
      </c>
      <c r="E17" s="238"/>
      <c r="F17" s="49" t="s">
        <v>477</v>
      </c>
      <c r="G17" s="49" t="s">
        <v>478</v>
      </c>
      <c r="H17" s="49"/>
      <c r="I17" s="49" t="s">
        <v>478</v>
      </c>
      <c r="J17" s="49" t="s">
        <v>478</v>
      </c>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39.25">
      <c r="A18" s="16" t="s">
        <v>368</v>
      </c>
      <c r="B18" s="9" t="s">
        <v>369</v>
      </c>
      <c r="C18" s="9" t="s">
        <v>370</v>
      </c>
      <c r="D18" s="132" t="s">
        <v>58</v>
      </c>
      <c r="E18" s="238"/>
      <c r="F18" s="49" t="s">
        <v>479</v>
      </c>
      <c r="G18" s="49" t="s">
        <v>454</v>
      </c>
      <c r="H18" s="49"/>
      <c r="I18" s="49" t="s">
        <v>454</v>
      </c>
      <c r="J18" s="278" t="s">
        <v>454</v>
      </c>
      <c r="K18" s="49"/>
      <c r="L18" s="49"/>
      <c r="M18" s="49"/>
      <c r="N18" s="49"/>
      <c r="O18" s="278"/>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t="s">
        <v>55</v>
      </c>
      <c r="G19" s="52">
        <v>45880</v>
      </c>
      <c r="H19" s="52"/>
      <c r="I19" s="52">
        <v>45880</v>
      </c>
      <c r="J19" s="52">
        <v>45880</v>
      </c>
      <c r="K19" s="52"/>
      <c r="L19" s="52"/>
      <c r="M19" s="52"/>
      <c r="N19" s="52"/>
      <c r="O19" s="52"/>
      <c r="P19" s="279"/>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t="s">
        <v>159</v>
      </c>
      <c r="G20" s="51" t="s">
        <v>159</v>
      </c>
      <c r="H20" s="51"/>
      <c r="I20" s="51" t="s">
        <v>159</v>
      </c>
      <c r="J20" s="51" t="s">
        <v>159</v>
      </c>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t="s">
        <v>55</v>
      </c>
      <c r="G21" s="49" t="s">
        <v>55</v>
      </c>
      <c r="H21" s="49"/>
      <c r="I21" s="49" t="s">
        <v>55</v>
      </c>
      <c r="J21" s="49" t="s">
        <v>55</v>
      </c>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278" t="s">
        <v>55</v>
      </c>
      <c r="G22" s="49" t="s">
        <v>55</v>
      </c>
      <c r="H22" s="49"/>
      <c r="I22" s="49" t="s">
        <v>55</v>
      </c>
      <c r="J22" s="49" t="s">
        <v>55</v>
      </c>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90" zoomScaleNormal="90" workbookViewId="0">
      <pane xSplit="4" ySplit="5" topLeftCell="E7" activePane="bottomRight" state="frozen"/>
      <selection pane="bottomRight" activeCell="E12" sqref="E12:N12"/>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480</v>
      </c>
      <c r="F1" s="180" t="s">
        <v>481</v>
      </c>
      <c r="G1" s="180" t="s">
        <v>482</v>
      </c>
      <c r="H1" s="180" t="s">
        <v>483</v>
      </c>
      <c r="I1" s="180" t="s">
        <v>484</v>
      </c>
      <c r="J1" s="180" t="s">
        <v>485</v>
      </c>
      <c r="K1" s="180" t="s">
        <v>486</v>
      </c>
      <c r="L1" s="180" t="s">
        <v>487</v>
      </c>
      <c r="M1" s="180" t="s">
        <v>488</v>
      </c>
      <c r="N1" s="180" t="s">
        <v>489</v>
      </c>
    </row>
    <row r="2" spans="1:14" s="76" customFormat="1" ht="64.900000000000006" customHeight="1">
      <c r="A2" s="311" t="s">
        <v>339</v>
      </c>
      <c r="B2" s="311"/>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490</v>
      </c>
      <c r="B3" s="24"/>
      <c r="C3" s="24"/>
      <c r="D3" s="1"/>
      <c r="E3" s="2"/>
      <c r="F3" s="2"/>
      <c r="G3" s="2"/>
      <c r="H3" s="2"/>
      <c r="I3" s="2"/>
      <c r="J3" s="2"/>
      <c r="K3" s="2"/>
      <c r="L3" s="2"/>
    </row>
    <row r="4" spans="1:14" ht="40.15" customHeight="1">
      <c r="A4" s="312" t="s">
        <v>491</v>
      </c>
      <c r="B4" s="313"/>
      <c r="C4" s="313"/>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San Diego DMC-ODS</v>
      </c>
      <c r="F5" s="59" t="str">
        <f>IF('I_State and program information'!$E$26&lt;&gt;"",'I_State and program information'!$E$26,"[Plan 2]")</f>
        <v>San Francisco DMC-ODS</v>
      </c>
      <c r="G5" s="59" t="str">
        <f>IF('I_State and program information'!$E$27&lt;&gt;"",'I_State and program information'!$E$27,"[Plan 3]")</f>
        <v>San Joaquin DMC-ODS</v>
      </c>
      <c r="H5" s="59" t="str">
        <f>IF('I_State and program information'!$E$28&lt;&gt;"",'I_State and program information'!$E$28,"[Plan 4]")</f>
        <v>San Luis Obispo DMC-ODS</v>
      </c>
      <c r="I5" s="59" t="str">
        <f>IF('I_State and program information'!$E$29&lt;&gt;"",'I_State and program information'!$E$29,"[Plan 5]")</f>
        <v>San Mateo DMC-ODS</v>
      </c>
      <c r="J5" s="59" t="str">
        <f>IF('I_State and program information'!$E$30&lt;&gt;"",'I_State and program information'!$E$30,"[Plan 6]")</f>
        <v>Santa Barbara DMC-ODS</v>
      </c>
      <c r="K5" s="59" t="str">
        <f>IF('I_State and program information'!$E$31&lt;&gt;"",'I_State and program information'!$E$31,"[Plan 7]")</f>
        <v>Santa Clara DMC-ODS</v>
      </c>
      <c r="L5" s="59" t="str">
        <f>IF('I_State and program information'!$E$32&lt;&gt;"",'I_State and program information'!$E$32,"[Plan 8]")</f>
        <v>Santa Cruz DMC-ODS</v>
      </c>
      <c r="M5" s="59" t="str">
        <f>IF('I_State and program information'!$E$33&lt;&gt;"",'I_State and program information'!$E$33,"[Plan 9]")</f>
        <v>Stanislaus DMC-ODS</v>
      </c>
      <c r="N5" s="59" t="str">
        <f>IF('I_State and program information'!$E$34&lt;&gt;"",'I_State and program information'!$E$34,"[Plan 10]")</f>
        <v>Tulare DMC-ODS</v>
      </c>
    </row>
    <row r="6" spans="1:14" ht="61.15" customHeight="1">
      <c r="A6" s="16" t="s">
        <v>492</v>
      </c>
      <c r="B6" s="9" t="s">
        <v>493</v>
      </c>
      <c r="C6" s="15" t="s">
        <v>494</v>
      </c>
      <c r="D6" s="15" t="s">
        <v>84</v>
      </c>
      <c r="E6" s="88" t="s">
        <v>495</v>
      </c>
      <c r="F6" s="60" t="s">
        <v>495</v>
      </c>
      <c r="G6" s="60" t="s">
        <v>495</v>
      </c>
      <c r="H6" s="60" t="s">
        <v>495</v>
      </c>
      <c r="I6" s="60" t="s">
        <v>496</v>
      </c>
      <c r="J6" s="60" t="s">
        <v>496</v>
      </c>
      <c r="K6" s="60" t="s">
        <v>495</v>
      </c>
      <c r="L6" s="60" t="s">
        <v>495</v>
      </c>
      <c r="M6" s="60" t="s">
        <v>495</v>
      </c>
      <c r="N6" s="60" t="s">
        <v>495</v>
      </c>
    </row>
    <row r="7" spans="1:14" ht="32.450000000000003" customHeight="1">
      <c r="A7" s="314" t="s">
        <v>497</v>
      </c>
      <c r="B7" s="314"/>
      <c r="C7" s="315"/>
      <c r="D7" s="158" t="s">
        <v>167</v>
      </c>
      <c r="E7" s="202" t="s">
        <v>168</v>
      </c>
      <c r="F7" s="203" t="s">
        <v>168</v>
      </c>
      <c r="G7" s="203" t="s">
        <v>168</v>
      </c>
      <c r="H7" s="203" t="s">
        <v>168</v>
      </c>
      <c r="I7" s="203" t="s">
        <v>168</v>
      </c>
      <c r="J7" s="203" t="s">
        <v>168</v>
      </c>
      <c r="K7" s="203" t="s">
        <v>168</v>
      </c>
      <c r="L7" s="203" t="s">
        <v>168</v>
      </c>
      <c r="M7" s="203" t="s">
        <v>168</v>
      </c>
      <c r="N7" s="203" t="s">
        <v>168</v>
      </c>
    </row>
    <row r="8" spans="1:14" ht="56.25">
      <c r="A8" s="16" t="s">
        <v>498</v>
      </c>
      <c r="B8" s="9" t="s">
        <v>499</v>
      </c>
      <c r="C8" s="15" t="s">
        <v>500</v>
      </c>
      <c r="D8" s="15" t="s">
        <v>96</v>
      </c>
      <c r="E8" s="56" t="s">
        <v>501</v>
      </c>
      <c r="F8" s="60" t="s">
        <v>501</v>
      </c>
      <c r="G8" s="60" t="s">
        <v>501</v>
      </c>
      <c r="H8" s="60" t="s">
        <v>501</v>
      </c>
      <c r="I8" s="60"/>
      <c r="J8" s="60"/>
      <c r="K8" s="60" t="s">
        <v>501</v>
      </c>
      <c r="L8" s="60" t="s">
        <v>501</v>
      </c>
      <c r="M8" s="60" t="s">
        <v>501</v>
      </c>
      <c r="N8" s="60" t="s">
        <v>501</v>
      </c>
    </row>
    <row r="9" spans="1:14" ht="84.75">
      <c r="A9" s="16" t="s">
        <v>502</v>
      </c>
      <c r="B9" s="9" t="s">
        <v>503</v>
      </c>
      <c r="C9" s="15" t="s">
        <v>500</v>
      </c>
      <c r="D9" s="15" t="s">
        <v>96</v>
      </c>
      <c r="E9" s="56"/>
      <c r="F9" s="60" t="s">
        <v>504</v>
      </c>
      <c r="G9" s="60" t="s">
        <v>504</v>
      </c>
      <c r="H9" s="60"/>
      <c r="I9" s="60"/>
      <c r="J9" s="60"/>
      <c r="K9" s="60" t="s">
        <v>504</v>
      </c>
      <c r="L9" s="60"/>
      <c r="M9" s="60" t="s">
        <v>504</v>
      </c>
      <c r="N9" s="60" t="s">
        <v>504</v>
      </c>
    </row>
    <row r="10" spans="1:14" ht="57.75">
      <c r="A10" s="16" t="s">
        <v>505</v>
      </c>
      <c r="B10" s="9" t="s">
        <v>506</v>
      </c>
      <c r="C10" s="15" t="s">
        <v>500</v>
      </c>
      <c r="D10" s="15" t="s">
        <v>96</v>
      </c>
      <c r="E10" s="56"/>
      <c r="F10" s="60"/>
      <c r="G10" s="60"/>
      <c r="H10" s="60"/>
      <c r="I10" s="60"/>
      <c r="J10" s="60"/>
      <c r="K10" s="60"/>
      <c r="L10" s="60"/>
      <c r="M10" s="60"/>
      <c r="N10" s="60"/>
    </row>
    <row r="11" spans="1:14" ht="42" customHeight="1">
      <c r="B11" s="24" t="s">
        <v>507</v>
      </c>
      <c r="C11" s="24"/>
    </row>
    <row r="12" spans="1:14" ht="98.25">
      <c r="A12" s="16" t="s">
        <v>508</v>
      </c>
      <c r="B12" s="9" t="s">
        <v>507</v>
      </c>
      <c r="C12" s="15" t="s">
        <v>509</v>
      </c>
      <c r="D12" s="15" t="s">
        <v>58</v>
      </c>
      <c r="E12" s="56" t="s">
        <v>510</v>
      </c>
      <c r="F12" s="60" t="s">
        <v>510</v>
      </c>
      <c r="G12" s="60" t="s">
        <v>510</v>
      </c>
      <c r="H12" s="60" t="s">
        <v>510</v>
      </c>
      <c r="I12" s="60" t="s">
        <v>510</v>
      </c>
      <c r="J12" s="60" t="s">
        <v>510</v>
      </c>
      <c r="K12" s="60" t="s">
        <v>510</v>
      </c>
      <c r="L12" s="60" t="s">
        <v>510</v>
      </c>
      <c r="M12" s="60" t="s">
        <v>510</v>
      </c>
      <c r="N12" s="60" t="s">
        <v>510</v>
      </c>
    </row>
    <row r="13" spans="1:14" ht="141">
      <c r="A13" s="16" t="s">
        <v>511</v>
      </c>
      <c r="B13" s="9" t="s">
        <v>512</v>
      </c>
      <c r="C13" s="15" t="s">
        <v>513</v>
      </c>
      <c r="D13" s="15" t="s">
        <v>58</v>
      </c>
      <c r="E13" s="56" t="s">
        <v>514</v>
      </c>
      <c r="F13" s="60" t="s">
        <v>515</v>
      </c>
      <c r="G13" s="60" t="s">
        <v>516</v>
      </c>
      <c r="H13" s="60" t="s">
        <v>517</v>
      </c>
      <c r="I13" s="60" t="s">
        <v>55</v>
      </c>
      <c r="J13" s="60" t="s">
        <v>55</v>
      </c>
      <c r="K13" s="60" t="s">
        <v>518</v>
      </c>
      <c r="L13" s="60" t="s">
        <v>519</v>
      </c>
      <c r="M13" s="60" t="s">
        <v>520</v>
      </c>
      <c r="N13" s="60" t="s">
        <v>521</v>
      </c>
    </row>
    <row r="14" spans="1:14" ht="42">
      <c r="A14" s="16" t="s">
        <v>522</v>
      </c>
      <c r="B14" s="9" t="s">
        <v>523</v>
      </c>
      <c r="C14" s="15" t="s">
        <v>524</v>
      </c>
      <c r="D14" s="15" t="s">
        <v>58</v>
      </c>
      <c r="E14" s="280" t="s">
        <v>366</v>
      </c>
      <c r="F14" s="60" t="s">
        <v>525</v>
      </c>
      <c r="G14" s="60" t="s">
        <v>526</v>
      </c>
      <c r="H14" s="60" t="s">
        <v>527</v>
      </c>
      <c r="I14" s="60" t="s">
        <v>55</v>
      </c>
      <c r="J14" s="60" t="s">
        <v>55</v>
      </c>
      <c r="K14" s="60" t="s">
        <v>528</v>
      </c>
      <c r="L14" s="60" t="s">
        <v>470</v>
      </c>
      <c r="M14" s="60" t="s">
        <v>529</v>
      </c>
      <c r="N14" s="60" t="s">
        <v>530</v>
      </c>
    </row>
    <row r="15" spans="1:14" ht="210.75">
      <c r="A15" s="30" t="s">
        <v>531</v>
      </c>
      <c r="B15" s="31" t="s">
        <v>532</v>
      </c>
      <c r="C15" s="31" t="s">
        <v>533</v>
      </c>
      <c r="D15" s="15" t="s">
        <v>58</v>
      </c>
      <c r="E15" s="56" t="s">
        <v>534</v>
      </c>
      <c r="F15" s="60" t="s">
        <v>535</v>
      </c>
      <c r="G15" s="60" t="s">
        <v>535</v>
      </c>
      <c r="H15" s="60" t="s">
        <v>534</v>
      </c>
      <c r="I15" s="60" t="s">
        <v>55</v>
      </c>
      <c r="J15" s="60" t="s">
        <v>55</v>
      </c>
      <c r="K15" s="60" t="s">
        <v>535</v>
      </c>
      <c r="L15" s="60" t="s">
        <v>535</v>
      </c>
      <c r="M15" s="60" t="s">
        <v>535</v>
      </c>
      <c r="N15" s="60" t="s">
        <v>536</v>
      </c>
    </row>
    <row r="16" spans="1:14" ht="30" customHeight="1">
      <c r="A16" s="30" t="s">
        <v>537</v>
      </c>
      <c r="B16" s="31" t="s">
        <v>425</v>
      </c>
      <c r="C16" s="31" t="s">
        <v>538</v>
      </c>
      <c r="D16" s="15" t="s">
        <v>64</v>
      </c>
      <c r="E16" s="204">
        <v>45880</v>
      </c>
      <c r="F16" s="205">
        <v>45880</v>
      </c>
      <c r="G16" s="205">
        <v>45880</v>
      </c>
      <c r="H16" s="205">
        <v>45880</v>
      </c>
      <c r="I16" s="205" t="s">
        <v>55</v>
      </c>
      <c r="J16" s="205" t="s">
        <v>55</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539</v>
      </c>
      <c r="B1" s="21"/>
      <c r="H1" s="44"/>
      <c r="I1" s="44"/>
      <c r="J1" s="22" t="s">
        <v>540</v>
      </c>
      <c r="K1" s="22" t="s">
        <v>541</v>
      </c>
      <c r="L1" s="80" t="s">
        <v>542</v>
      </c>
      <c r="M1" s="81" t="s">
        <v>160</v>
      </c>
      <c r="N1" s="81" t="s">
        <v>161</v>
      </c>
      <c r="O1" s="22" t="s">
        <v>162</v>
      </c>
      <c r="P1" s="22" t="s">
        <v>163</v>
      </c>
      <c r="Q1" s="22" t="s">
        <v>164</v>
      </c>
      <c r="R1" s="22" t="s">
        <v>543</v>
      </c>
      <c r="S1" s="22" t="s">
        <v>544</v>
      </c>
      <c r="T1" s="22" t="s">
        <v>545</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546</v>
      </c>
      <c r="BM1" s="43" t="s">
        <v>547</v>
      </c>
      <c r="BN1" s="43" t="s">
        <v>548</v>
      </c>
      <c r="BO1" s="43" t="s">
        <v>549</v>
      </c>
      <c r="BP1" s="43" t="s">
        <v>550</v>
      </c>
      <c r="BQ1" s="43" t="s">
        <v>551</v>
      </c>
      <c r="BR1" s="43" t="s">
        <v>552</v>
      </c>
      <c r="BS1" s="43" t="s">
        <v>553</v>
      </c>
      <c r="BT1" s="43" t="s">
        <v>554</v>
      </c>
      <c r="BU1" s="43" t="s">
        <v>555</v>
      </c>
      <c r="BV1" s="43" t="s">
        <v>556</v>
      </c>
      <c r="BW1" s="43" t="s">
        <v>557</v>
      </c>
      <c r="BX1" s="43" t="s">
        <v>558</v>
      </c>
      <c r="BY1" s="43" t="s">
        <v>559</v>
      </c>
      <c r="BZ1" s="43" t="s">
        <v>560</v>
      </c>
      <c r="CA1" s="43" t="s">
        <v>561</v>
      </c>
      <c r="CB1" s="43" t="s">
        <v>562</v>
      </c>
      <c r="CC1" s="43" t="s">
        <v>563</v>
      </c>
      <c r="CD1" s="43" t="s">
        <v>564</v>
      </c>
      <c r="CE1" s="43" t="s">
        <v>565</v>
      </c>
      <c r="CF1" s="43" t="s">
        <v>566</v>
      </c>
      <c r="CG1" s="43" t="s">
        <v>567</v>
      </c>
      <c r="CH1" s="43" t="s">
        <v>568</v>
      </c>
      <c r="CI1" s="43" t="s">
        <v>569</v>
      </c>
      <c r="CJ1" s="43" t="s">
        <v>570</v>
      </c>
      <c r="CK1" s="43" t="s">
        <v>571</v>
      </c>
      <c r="CL1" s="43" t="s">
        <v>572</v>
      </c>
      <c r="CM1" s="43" t="s">
        <v>573</v>
      </c>
      <c r="CN1" s="43" t="s">
        <v>574</v>
      </c>
      <c r="CO1" s="43" t="s">
        <v>575</v>
      </c>
      <c r="CP1" s="43" t="s">
        <v>576</v>
      </c>
      <c r="CQ1" s="43" t="s">
        <v>577</v>
      </c>
      <c r="CR1" s="43" t="s">
        <v>578</v>
      </c>
      <c r="CS1" s="43" t="s">
        <v>579</v>
      </c>
      <c r="CT1" s="43" t="s">
        <v>580</v>
      </c>
      <c r="CU1" s="43" t="s">
        <v>581</v>
      </c>
      <c r="CV1" s="43" t="s">
        <v>582</v>
      </c>
      <c r="CW1" s="43" t="s">
        <v>583</v>
      </c>
      <c r="CX1" s="43" t="s">
        <v>584</v>
      </c>
      <c r="CY1" s="43" t="s">
        <v>585</v>
      </c>
      <c r="CZ1" s="43" t="s">
        <v>586</v>
      </c>
      <c r="DA1" s="43" t="s">
        <v>587</v>
      </c>
      <c r="DB1" s="43" t="s">
        <v>588</v>
      </c>
      <c r="DC1" s="43" t="s">
        <v>589</v>
      </c>
      <c r="DD1" s="43" t="s">
        <v>590</v>
      </c>
      <c r="DE1" s="43" t="s">
        <v>591</v>
      </c>
      <c r="DF1" s="43" t="s">
        <v>592</v>
      </c>
      <c r="DG1" s="43" t="s">
        <v>593</v>
      </c>
      <c r="DH1" s="43" t="s">
        <v>594</v>
      </c>
      <c r="DI1" s="43" t="s">
        <v>595</v>
      </c>
      <c r="DJ1" s="43" t="s">
        <v>596</v>
      </c>
      <c r="DK1" s="43" t="s">
        <v>597</v>
      </c>
      <c r="DL1" s="43" t="s">
        <v>598</v>
      </c>
      <c r="DM1" s="43" t="s">
        <v>599</v>
      </c>
      <c r="DN1" s="43" t="s">
        <v>600</v>
      </c>
      <c r="DO1" s="43" t="s">
        <v>601</v>
      </c>
      <c r="DP1" s="43" t="s">
        <v>602</v>
      </c>
      <c r="DQ1" s="43" t="s">
        <v>603</v>
      </c>
      <c r="DR1" s="43" t="s">
        <v>604</v>
      </c>
      <c r="DS1" s="43" t="s">
        <v>605</v>
      </c>
      <c r="DT1" s="43" t="s">
        <v>606</v>
      </c>
      <c r="DU1" s="43" t="s">
        <v>607</v>
      </c>
      <c r="DV1" s="43" t="s">
        <v>608</v>
      </c>
      <c r="DW1" s="43" t="s">
        <v>609</v>
      </c>
      <c r="DX1" s="43" t="s">
        <v>610</v>
      </c>
      <c r="DY1" s="43" t="s">
        <v>611</v>
      </c>
      <c r="DZ1" s="43" t="s">
        <v>612</v>
      </c>
      <c r="EA1" s="43" t="s">
        <v>613</v>
      </c>
      <c r="EB1" s="43" t="s">
        <v>614</v>
      </c>
      <c r="EC1" s="43" t="s">
        <v>615</v>
      </c>
      <c r="ED1" s="43" t="s">
        <v>616</v>
      </c>
      <c r="EE1" s="43" t="s">
        <v>617</v>
      </c>
      <c r="EF1" s="43" t="s">
        <v>618</v>
      </c>
      <c r="EG1" s="43" t="s">
        <v>619</v>
      </c>
      <c r="EH1" s="43" t="s">
        <v>620</v>
      </c>
      <c r="EI1" s="43" t="s">
        <v>621</v>
      </c>
      <c r="EJ1" s="43" t="s">
        <v>622</v>
      </c>
      <c r="EK1" s="43" t="s">
        <v>623</v>
      </c>
      <c r="EL1" s="43" t="s">
        <v>624</v>
      </c>
      <c r="EM1" s="43" t="s">
        <v>625</v>
      </c>
      <c r="EN1" s="43" t="s">
        <v>626</v>
      </c>
      <c r="EO1" s="43" t="s">
        <v>627</v>
      </c>
      <c r="EP1" s="43" t="s">
        <v>628</v>
      </c>
      <c r="EQ1" s="43" t="s">
        <v>629</v>
      </c>
      <c r="ER1" s="43" t="s">
        <v>630</v>
      </c>
      <c r="ES1" s="43" t="s">
        <v>631</v>
      </c>
      <c r="ET1" s="43" t="s">
        <v>632</v>
      </c>
      <c r="EU1" s="43" t="s">
        <v>633</v>
      </c>
      <c r="EV1" s="43" t="s">
        <v>634</v>
      </c>
      <c r="EW1" s="43" t="s">
        <v>635</v>
      </c>
      <c r="EX1" s="43" t="s">
        <v>636</v>
      </c>
      <c r="EY1" s="43" t="s">
        <v>637</v>
      </c>
      <c r="EZ1" s="43" t="s">
        <v>638</v>
      </c>
      <c r="FA1" s="43" t="s">
        <v>639</v>
      </c>
      <c r="FB1" s="43" t="s">
        <v>640</v>
      </c>
      <c r="FC1" s="43" t="s">
        <v>641</v>
      </c>
      <c r="FD1" s="43" t="s">
        <v>642</v>
      </c>
      <c r="FE1" s="43" t="s">
        <v>643</v>
      </c>
      <c r="FF1" s="43" t="s">
        <v>644</v>
      </c>
      <c r="FG1" s="43" t="s">
        <v>645</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646</v>
      </c>
      <c r="B2" s="7" t="s">
        <v>647</v>
      </c>
      <c r="C2" s="7" t="s">
        <v>90</v>
      </c>
      <c r="D2" s="7" t="s">
        <v>648</v>
      </c>
      <c r="E2" s="94" t="s">
        <v>648</v>
      </c>
      <c r="F2" s="25" t="s">
        <v>649</v>
      </c>
      <c r="G2" s="7" t="s">
        <v>650</v>
      </c>
      <c r="H2" s="7" t="s">
        <v>651</v>
      </c>
      <c r="I2" s="8" t="s">
        <v>152</v>
      </c>
      <c r="J2" s="25" t="s">
        <v>652</v>
      </c>
      <c r="K2" s="25" t="s">
        <v>653</v>
      </c>
      <c r="L2" s="25"/>
      <c r="M2" s="25"/>
      <c r="N2" s="25"/>
      <c r="O2" s="25"/>
      <c r="P2" s="25"/>
      <c r="Q2" s="25"/>
      <c r="R2" s="25"/>
      <c r="S2" s="25"/>
      <c r="T2" s="25"/>
      <c r="U2" s="8" t="s">
        <v>654</v>
      </c>
      <c r="V2" s="7" t="s">
        <v>300</v>
      </c>
      <c r="W2" s="8" t="s">
        <v>655</v>
      </c>
      <c r="X2" s="7" t="s">
        <v>656</v>
      </c>
      <c r="Y2" s="7" t="s">
        <v>657</v>
      </c>
      <c r="Z2" s="7" t="s">
        <v>658</v>
      </c>
      <c r="AA2" s="7" t="s">
        <v>659</v>
      </c>
      <c r="AB2" s="7" t="s">
        <v>660</v>
      </c>
      <c r="AC2" s="7" t="s">
        <v>661</v>
      </c>
      <c r="AD2" s="7" t="s">
        <v>662</v>
      </c>
      <c r="AE2" s="25" t="s">
        <v>663</v>
      </c>
      <c r="AF2" s="25"/>
      <c r="AG2" s="25"/>
      <c r="AH2" s="25"/>
      <c r="AI2" s="25"/>
      <c r="AJ2" s="25"/>
      <c r="AK2" s="25"/>
      <c r="AL2" s="25"/>
      <c r="AM2" s="25"/>
      <c r="AN2" s="25"/>
      <c r="AO2" s="7" t="s">
        <v>664</v>
      </c>
      <c r="AP2" s="25" t="s">
        <v>665</v>
      </c>
      <c r="AQ2" s="25"/>
      <c r="AR2" s="25"/>
      <c r="AS2" s="25"/>
      <c r="AT2" s="25"/>
      <c r="AU2" s="25"/>
      <c r="AV2" s="25"/>
      <c r="AW2" s="25"/>
      <c r="AX2" s="25"/>
      <c r="AY2" s="25"/>
      <c r="AZ2" s="7" t="s">
        <v>666</v>
      </c>
      <c r="BA2" s="25" t="s">
        <v>667</v>
      </c>
      <c r="BB2" s="25"/>
      <c r="BC2" s="25"/>
      <c r="BD2" s="25"/>
      <c r="BE2" s="25"/>
      <c r="BF2" s="25"/>
      <c r="BG2" s="25"/>
      <c r="BH2" s="25"/>
      <c r="BI2" s="25"/>
      <c r="BJ2" s="25"/>
      <c r="BK2" s="246" t="s">
        <v>668</v>
      </c>
      <c r="BL2" s="246" t="s">
        <v>669</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670</v>
      </c>
      <c r="B3" s="10" t="s">
        <v>671</v>
      </c>
      <c r="C3" s="17" t="s">
        <v>672</v>
      </c>
      <c r="D3" s="17" t="s">
        <v>650</v>
      </c>
      <c r="E3" s="14" t="s">
        <v>673</v>
      </c>
      <c r="F3" s="62" t="str">
        <f>IF(ISNUMBER(FIND(services,'I_State and program information'!E20)),"",'I_State and program information'!E20&amp;services)</f>
        <v xml:space="preserve">Services; </v>
      </c>
      <c r="G3" s="12" t="s">
        <v>136</v>
      </c>
      <c r="H3" s="3" t="s">
        <v>159</v>
      </c>
      <c r="I3" s="3" t="s">
        <v>674</v>
      </c>
      <c r="J3" s="32" t="str">
        <f>IF('I_State and program information'!E25="","",'I_State and program information'!E25&amp;"; ")</f>
        <v xml:space="preserve">San Diego DMC-ODS; </v>
      </c>
      <c r="K3" s="41" t="str">
        <f>IF(ISNUMBER(FIND(plan1,'I_State and program information'!$E$52)),"",'I_State and program information'!$E$52&amp;plan1)</f>
        <v/>
      </c>
      <c r="L3" s="41" t="str">
        <f>IF(ISNUMBER(FIND(plan1,'I_State and program information'!$E$56)),"",'I_State and program information'!$E$56&amp;plan1)</f>
        <v xml:space="preserve">San Diego DMC-ODS; </v>
      </c>
      <c r="M3" s="41" t="str">
        <f>IF(ISNUMBER(FIND(plan1,'I_State and program information'!$E$60)),"",'I_State and program information'!$E$60&amp;plan1)</f>
        <v xml:space="preserve">San Diego DMC-ODS; </v>
      </c>
      <c r="N3" s="41" t="str">
        <f>IF(ISNUMBER(FIND(plan1,'I_State and program information'!$E$64)),"",'I_State and program information'!$E$64&amp;plan1)</f>
        <v xml:space="preserve">San Diego DMC-ODS; </v>
      </c>
      <c r="O3" s="41" t="str">
        <f>IF(ISNUMBER(FIND(plan1,'I_State and program information'!$E$68)),"",'I_State and program information'!$E$68&amp;plan1)</f>
        <v xml:space="preserve">San Diego DMC-ODS; </v>
      </c>
      <c r="P3" s="41" t="str">
        <f>IF(ISNUMBER(FIND(plan1,'I_State and program information'!$E$72)),"",'I_State and program information'!$E$72&amp;plan1)</f>
        <v xml:space="preserve">San Diego DMC-ODS; </v>
      </c>
      <c r="Q3" s="41" t="str">
        <f>IF(ISNUMBER(FIND(plan1,'I_State and program information'!$E$76)),"",'I_State and program information'!$E$76&amp;plan1)</f>
        <v xml:space="preserve">San Diego DMC-ODS;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675</v>
      </c>
      <c r="W3" s="18" t="s">
        <v>149</v>
      </c>
      <c r="X3" s="3" t="s">
        <v>676</v>
      </c>
      <c r="Y3" s="3" t="s">
        <v>337</v>
      </c>
      <c r="Z3" s="3" t="s">
        <v>460</v>
      </c>
      <c r="AA3" s="3" t="s">
        <v>353</v>
      </c>
      <c r="AB3" s="3" t="s">
        <v>151</v>
      </c>
      <c r="AC3" s="3" t="s">
        <v>496</v>
      </c>
      <c r="AD3" s="3" t="s">
        <v>501</v>
      </c>
      <c r="AE3" s="78" t="str">
        <f>IF(ISNUMBER(FIND(dsreq1,'III_Plan comp 438.206 All plans'!E$8)),"",'III_Plan comp 438.206 All plans'!E$8&amp;dsreq1)</f>
        <v/>
      </c>
      <c r="AF3" s="62" t="str">
        <f>IF(ISNUMBER(FIND(dsreq1,'III_Plan comp 438.206 All plans'!F$8)),"",'III_Plan comp 438.206 All plans'!F$8&amp;dsreq1)</f>
        <v/>
      </c>
      <c r="AG3" s="62" t="str">
        <f>IF(ISNUMBER(FIND(dsreq1,'III_Plan comp 438.206 All plans'!G$8)),"",'III_Plan comp 438.206 All plans'!G$8&amp;dsreq1)</f>
        <v/>
      </c>
      <c r="AH3" s="62" t="str">
        <f>IF(ISNUMBER(FIND(dsreq1,'III_Plan comp 438.206 All plans'!H$8)),"",'III_Plan comp 438.206 All plans'!H$8&amp;dsreq1)</f>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c>
      <c r="AL3" s="62" t="str">
        <f>IF(ISNUMBER(FIND(dsreq1,'III_Plan comp 438.206 All plans'!L$8)),"",'III_Plan comp 438.206 All plans'!L$8&amp;dsreq1)</f>
        <v/>
      </c>
      <c r="AM3" s="62" t="str">
        <f>IF(ISNUMBER(FIND(dsreq1,'III_Plan comp 438.206 All plans'!M$8)),"",'III_Plan comp 438.206 All plans'!M$8&amp;dsreq1)</f>
        <v/>
      </c>
      <c r="AN3" s="62" t="str">
        <f>IF(ISNUMBER(FIND(dsreq1,'III_Plan comp 438.206 All plans'!N$8)),"",'III_Plan comp 438.206 All plans'!N$8&amp;dsreq1)</f>
        <v/>
      </c>
      <c r="AO3" s="3" t="s">
        <v>504</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c>
      <c r="AY3" s="62" t="str">
        <f>IF(ISNUMBER(FIND(furnish1,'III_Plan comp 438.206 All plans'!N$9)),"",'III_Plan comp 438.206 All plans'!N$9&amp;furnish1)</f>
        <v/>
      </c>
      <c r="AZ3" s="3" t="s">
        <v>677</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Network Adequacy Certification Tool (NACT); 
Geomapping; 
</v>
      </c>
      <c r="BO3" s="248" t="str">
        <f>IF(ISNUMBER(FIND(analysismethod1,'II_Program-level standards'!H$13)),"",'II_Program-level standards'!H$13&amp;analysismethod1)</f>
        <v xml:space="preserve">Network Adequacy Certification Tool (NACT); 
Geomapping; 
</v>
      </c>
      <c r="BP3" s="248" t="str">
        <f>IF(ISNUMBER(FIND(analysismethod1,'II_Program-level standards'!I$13)),"",'II_Program-level standards'!I$13&amp;analysismethod1)</f>
        <v xml:space="preserve">Network Adequacy Certification Tool (NACT); 
Geomapping; 
</v>
      </c>
      <c r="BQ3" s="248" t="str">
        <f>IF(ISNUMBER(FIND(analysismethod1,'II_Program-level standards'!J$13)),"",'II_Program-level standards'!J$13&amp;analysismethod1)</f>
        <v xml:space="preserve">Network Adequacy Certification Tool (NACT);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Language Capabilities: Contract
IHCP: Contract/Good-faith effort to contract;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678</v>
      </c>
      <c r="C4" s="17" t="s">
        <v>93</v>
      </c>
      <c r="D4" s="17" t="s">
        <v>679</v>
      </c>
      <c r="E4" s="14" t="s">
        <v>680</v>
      </c>
      <c r="F4" s="62" t="str">
        <f>IF(ISNUMBER(FIND(benefits,'I_State and program information'!E20)),"",'I_State and program information'!E20&amp;benefits)</f>
        <v xml:space="preserve">Benefits; </v>
      </c>
      <c r="G4" s="12" t="s">
        <v>129</v>
      </c>
      <c r="H4" s="3" t="s">
        <v>151</v>
      </c>
      <c r="I4" s="3" t="s">
        <v>681</v>
      </c>
      <c r="J4" s="32" t="str">
        <f>IF('I_State and program information'!E26="","",'I_State and program information'!E26&amp;"; ")</f>
        <v xml:space="preserve">San Francisco DMC-ODS; </v>
      </c>
      <c r="K4" s="41" t="str">
        <f>IF(ISNUMBER(FIND(plan2,'I_State and program information'!$E$52)),"",'I_State and program information'!$E$52&amp;plan2)</f>
        <v/>
      </c>
      <c r="L4" s="41" t="str">
        <f>IF(ISNUMBER(FIND(plan2,'I_State and program information'!$E$56)),"",'I_State and program information'!$E$56&amp;plan2)</f>
        <v xml:space="preserve">San Francisco DMC-ODS; </v>
      </c>
      <c r="M4" s="41" t="str">
        <f>IF(ISNUMBER(FIND(plan2,'I_State and program information'!$E$60)),"",'I_State and program information'!$E$60&amp;plan2)</f>
        <v xml:space="preserve">San Francisco DMC-ODS; </v>
      </c>
      <c r="N4" s="41" t="str">
        <f>IF(ISNUMBER(FIND(plan2,'I_State and program information'!$E$64)),"",'I_State and program information'!$E$64&amp;plan2)</f>
        <v xml:space="preserve">San Francisco DMC-ODS; </v>
      </c>
      <c r="O4" s="41" t="str">
        <f>IF(ISNUMBER(FIND(plan2,'I_State and program information'!$E$68)),"",'I_State and program information'!$E$68&amp;plan2)</f>
        <v xml:space="preserve">San Francisco DMC-ODS; </v>
      </c>
      <c r="P4" s="41" t="str">
        <f>IF(ISNUMBER(FIND(plan2,'I_State and program information'!$E$72)),"",'I_State and program information'!$E$72&amp;plan2)</f>
        <v xml:space="preserve">San Francisco DMC-ODS; </v>
      </c>
      <c r="Q4" s="41" t="str">
        <f>IF(ISNUMBER(FIND(plan2,'I_State and program information'!$E$76)),"",'I_State and program information'!$E$76&amp;plan2)</f>
        <v xml:space="preserve">San Francisco DMC-ODS;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682</v>
      </c>
      <c r="W4" s="18" t="s">
        <v>683</v>
      </c>
      <c r="X4" s="3" t="s">
        <v>684</v>
      </c>
      <c r="Y4" s="3" t="s">
        <v>685</v>
      </c>
      <c r="Z4" s="3" t="s">
        <v>345</v>
      </c>
      <c r="AB4" s="3" t="s">
        <v>159</v>
      </c>
      <c r="AC4" s="3" t="s">
        <v>495</v>
      </c>
      <c r="AD4" s="3" t="s">
        <v>686</v>
      </c>
      <c r="AE4" s="78" t="str">
        <f>IF(ISNUMBER(FIND(dsreq2,'III_Plan comp 438.206 All plans'!E$8)),"",'III_Plan comp 438.206 All plans'!E$8&amp;dsreq2)</f>
        <v xml:space="preserve">Does not maintain and monitor a sufficient network of appropriate providers;
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maintain and monitor a sufficient network of appropriate providers;
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maintain and monitor a sufficient network of appropriate providers;
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687</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688</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689</v>
      </c>
      <c r="B5" s="11" t="s">
        <v>690</v>
      </c>
      <c r="C5" s="17" t="s">
        <v>691</v>
      </c>
      <c r="D5" s="17" t="s">
        <v>692</v>
      </c>
      <c r="E5" s="14" t="s">
        <v>693</v>
      </c>
      <c r="F5" s="62" t="str">
        <f>IF(ISNUMBER(FIND(geographic,'I_State and program information'!E20)),"",'I_State and program information'!E20&amp;geographic)</f>
        <v xml:space="preserve">Geographic service area; </v>
      </c>
      <c r="G5" s="11"/>
      <c r="I5" s="3" t="s">
        <v>694</v>
      </c>
      <c r="J5" s="32" t="str">
        <f>IF('I_State and program information'!E27="","",'I_State and program information'!E27&amp;"; ")</f>
        <v xml:space="preserve">San Joaquin DMC-ODS; </v>
      </c>
      <c r="K5" s="41" t="str">
        <f>IF(ISNUMBER(FIND(plan3,'I_State and program information'!$E$52)),"",'I_State and program information'!$E$52&amp;plan3)</f>
        <v/>
      </c>
      <c r="L5" s="41" t="str">
        <f>IF(ISNUMBER(FIND(plan3,'I_State and program information'!$E$56)),"",'I_State and program information'!$E$56&amp;plan3)</f>
        <v xml:space="preserve">San Joaquin DMC-ODS; </v>
      </c>
      <c r="M5" s="41" t="str">
        <f>IF(ISNUMBER(FIND(plan3,'I_State and program information'!$E$60)),"",'I_State and program information'!$E$60&amp;plan3)</f>
        <v xml:space="preserve">San Joaquin DMC-ODS; </v>
      </c>
      <c r="N5" s="41" t="str">
        <f>IF(ISNUMBER(FIND(plan3,'I_State and program information'!$E$64)),"",'I_State and program information'!$E$64&amp;plan3)</f>
        <v xml:space="preserve">San Joaquin DMC-ODS; </v>
      </c>
      <c r="O5" s="41" t="str">
        <f>IF(ISNUMBER(FIND(plan3,'I_State and program information'!$E$68)),"",'I_State and program information'!$E$68&amp;plan3)</f>
        <v xml:space="preserve">San Joaquin DMC-ODS; </v>
      </c>
      <c r="P5" s="41" t="str">
        <f>IF(ISNUMBER(FIND(plan3,'I_State and program information'!$E$72)),"",'I_State and program information'!$E$72&amp;plan3)</f>
        <v xml:space="preserve">San Joaquin DMC-ODS; </v>
      </c>
      <c r="Q5" s="41" t="str">
        <f>IF(ISNUMBER(FIND(plan3,'I_State and program information'!$E$76)),"",'I_State and program information'!$E$76&amp;plan3)</f>
        <v xml:space="preserve">San Joaquin DMC-ODS;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302</v>
      </c>
      <c r="W5" s="18" t="s">
        <v>695</v>
      </c>
      <c r="X5" s="3" t="s">
        <v>145</v>
      </c>
      <c r="Y5" s="3" t="s">
        <v>696</v>
      </c>
      <c r="AD5" s="3" t="s">
        <v>697</v>
      </c>
      <c r="AE5" s="78" t="str">
        <f>IF(ISNUMBER(FIND(dsreq3,'III_Plan comp 438.206 All plans'!E$8)),"",'III_Plan comp 438.206 All plans'!E$8&amp;dsreq3)</f>
        <v xml:space="preserve">Does not maintain and monitor a sufficient network of appropriate providers;
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maintain and monitor a sufficient network of appropriate providers;
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maintain and monitor a sufficient network of appropriate providers;
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698</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699</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700</v>
      </c>
      <c r="B6" s="11" t="s">
        <v>701</v>
      </c>
      <c r="C6" s="17"/>
      <c r="D6" s="17" t="s">
        <v>702</v>
      </c>
      <c r="E6" s="14" t="s">
        <v>703</v>
      </c>
      <c r="F6" s="62" t="str">
        <f>IF(ISNUMBER(FIND(composition,'I_State and program information'!E20)),"",'I_State and program information'!E20&amp;composition)</f>
        <v xml:space="preserve">Composition of provider network; </v>
      </c>
      <c r="G6" s="11"/>
      <c r="I6" s="3" t="s">
        <v>704</v>
      </c>
      <c r="J6" s="32" t="str">
        <f>IF('I_State and program information'!E28="","",'I_State and program information'!E28&amp;"; ")</f>
        <v xml:space="preserve">San Luis Obispo DMC-ODS; </v>
      </c>
      <c r="K6" s="41" t="str">
        <f>IF(ISNUMBER(FIND(plan4,'I_State and program information'!$E$52)),"",'I_State and program information'!$E$52&amp;plan4)</f>
        <v/>
      </c>
      <c r="L6" s="41" t="str">
        <f>IF(ISNUMBER(FIND(plan4,'I_State and program information'!$E$56)),"",'I_State and program information'!$E$56&amp;plan4)</f>
        <v xml:space="preserve">San Luis Obispo DMC-ODS; </v>
      </c>
      <c r="M6" s="41" t="str">
        <f>IF(ISNUMBER(FIND(plan4,'I_State and program information'!$E$60)),"",'I_State and program information'!$E$60&amp;plan4)</f>
        <v xml:space="preserve">San Luis Obispo DMC-ODS; </v>
      </c>
      <c r="N6" s="41" t="str">
        <f>IF(ISNUMBER(FIND(plan4,'I_State and program information'!$E$64)),"",'I_State and program information'!$E$64&amp;plan4)</f>
        <v xml:space="preserve">San Luis Obispo DMC-ODS; </v>
      </c>
      <c r="O6" s="41" t="str">
        <f>IF(ISNUMBER(FIND(plan4,'I_State and program information'!$E$68)),"",'I_State and program information'!$E$68&amp;plan4)</f>
        <v xml:space="preserve">San Luis Obispo DMC-ODS; </v>
      </c>
      <c r="P6" s="41" t="str">
        <f>IF(ISNUMBER(FIND(plan4,'I_State and program information'!$E$72)),"",'I_State and program information'!$E$72&amp;plan4)</f>
        <v xml:space="preserve">San Luis Obispo DMC-ODS; </v>
      </c>
      <c r="Q6" s="41" t="str">
        <f>IF(ISNUMBER(FIND(plan4,'I_State and program information'!$E$76)),"",'I_State and program information'!$E$76&amp;plan4)</f>
        <v xml:space="preserve">San Luis Obispo DMC-ODS;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134</v>
      </c>
      <c r="V6" s="3" t="s">
        <v>304</v>
      </c>
      <c r="W6" s="18" t="s">
        <v>705</v>
      </c>
      <c r="X6" s="4" t="s">
        <v>706</v>
      </c>
      <c r="Y6" s="3" t="s">
        <v>707</v>
      </c>
      <c r="AD6" s="3" t="s">
        <v>708</v>
      </c>
      <c r="AE6" s="78" t="str">
        <f>IF(ISNUMBER(FIND(dsreq4,'III_Plan comp 438.206 All plans'!E$8)),"",'III_Plan comp 438.206 All plans'!E$8&amp;dsreq4)</f>
        <v xml:space="preserve">Does not maintain and monitor a sufficient network of appropriate providers;
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maintain and monitor a sufficient network of appropriate providers;
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maintain and monitor a sufficient network of appropriate providers;
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709</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710</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711</v>
      </c>
      <c r="B7" s="11" t="s">
        <v>85</v>
      </c>
      <c r="C7" s="17"/>
      <c r="D7" s="17" t="s">
        <v>712</v>
      </c>
      <c r="E7" s="14" t="s">
        <v>713</v>
      </c>
      <c r="F7" s="62" t="str">
        <f>IF(ISNUMBER(FIND(payments,'I_State and program information'!E20)),"",'I_State and program information'!E20&amp;payments)</f>
        <v>Payments to provider network;</v>
      </c>
      <c r="G7" s="11"/>
      <c r="I7" s="3" t="s">
        <v>714</v>
      </c>
      <c r="J7" s="32" t="str">
        <f>IF('I_State and program information'!E29="","",'I_State and program information'!E29&amp;"; ")</f>
        <v xml:space="preserve">San Mateo DMC-ODS; </v>
      </c>
      <c r="K7" s="41" t="str">
        <f>IF(ISNUMBER(FIND(plan5,'I_State and program information'!$E$52)),"",'I_State and program information'!$E$52&amp;plan5)</f>
        <v/>
      </c>
      <c r="L7" s="41" t="str">
        <f>IF(ISNUMBER(FIND(plan5,'I_State and program information'!$E$56)),"",'I_State and program information'!$E$56&amp;plan5)</f>
        <v xml:space="preserve">San Mateo DMC-ODS; </v>
      </c>
      <c r="M7" s="41" t="str">
        <f>IF(ISNUMBER(FIND(plan5,'I_State and program information'!$E$60)),"",'I_State and program information'!$E$60&amp;plan5)</f>
        <v xml:space="preserve">San Mateo DMC-ODS; </v>
      </c>
      <c r="N7" s="41" t="str">
        <f>IF(ISNUMBER(FIND(plan5,'I_State and program information'!$E$64)),"",'I_State and program information'!$E$64&amp;plan5)</f>
        <v xml:space="preserve">San Mateo DMC-ODS; </v>
      </c>
      <c r="O7" s="41" t="str">
        <f>IF(ISNUMBER(FIND(plan5,'I_State and program information'!$E$68)),"",'I_State and program information'!$E$68&amp;plan5)</f>
        <v xml:space="preserve">San Mateo DMC-ODS; </v>
      </c>
      <c r="P7" s="41" t="str">
        <f>IF(ISNUMBER(FIND(plan5,'I_State and program information'!$E$72)),"",'I_State and program information'!$E$72&amp;plan5)</f>
        <v xml:space="preserve">San Mateo DMC-ODS; </v>
      </c>
      <c r="Q7" s="41" t="str">
        <f>IF(ISNUMBER(FIND(plan5,'I_State and program information'!$E$76)),"",'I_State and program information'!$E$76&amp;plan5)</f>
        <v xml:space="preserve">San Mateo DMC-ODS;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715</v>
      </c>
      <c r="W7" s="18" t="s">
        <v>716</v>
      </c>
      <c r="Y7" s="3" t="s">
        <v>717</v>
      </c>
      <c r="AD7" s="3" t="s">
        <v>718</v>
      </c>
      <c r="AE7" s="78" t="str">
        <f>IF(ISNUMBER(FIND(dsreq5,'III_Plan comp 438.206 All plans'!E$8)),"",'III_Plan comp 438.206 All plans'!E$8&amp;dsreq5)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719</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720</v>
      </c>
      <c r="C8" s="17"/>
      <c r="D8" s="17" t="s">
        <v>721</v>
      </c>
      <c r="E8" s="14" t="s">
        <v>722</v>
      </c>
      <c r="F8" s="62" t="str">
        <f>IF(ISNUMBER(FIND(enrollment,'I_State and program information'!E20)),"",'I_State and program information'!E20&amp;enrollment)</f>
        <v xml:space="preserve">Enrollment of new population; </v>
      </c>
      <c r="G8" s="11"/>
      <c r="I8" s="3" t="s">
        <v>723</v>
      </c>
      <c r="J8" s="32" t="str">
        <f>IF('I_State and program information'!E30="","",'I_State and program information'!E30&amp;"; ")</f>
        <v xml:space="preserve">Santa Barbara DMC-ODS; </v>
      </c>
      <c r="K8" s="41" t="str">
        <f>IF(ISNUMBER(FIND(plan6,'I_State and program information'!$E$52)),"",'I_State and program information'!$E$52&amp;plan6)</f>
        <v/>
      </c>
      <c r="L8" s="41" t="str">
        <f>IF(ISNUMBER(FIND(plan6,'I_State and program information'!$E$56)),"",'I_State and program information'!$E$56&amp;plan6)</f>
        <v xml:space="preserve">Santa Barbara DMC-ODS; </v>
      </c>
      <c r="M8" s="41" t="str">
        <f>IF(ISNUMBER(FIND(plan6,'I_State and program information'!$E$60)),"",'I_State and program information'!$E$60&amp;plan6)</f>
        <v xml:space="preserve">Santa Barbara DMC-ODS; </v>
      </c>
      <c r="N8" s="41" t="str">
        <f>IF(ISNUMBER(FIND(plan6,'I_State and program information'!$E$64)),"",'I_State and program information'!$E$64&amp;plan6)</f>
        <v xml:space="preserve">Santa Barbara DMC-ODS; </v>
      </c>
      <c r="O8" s="41" t="str">
        <f>IF(ISNUMBER(FIND(plan6,'I_State and program information'!$E$68)),"",'I_State and program information'!$E$68&amp;plan6)</f>
        <v xml:space="preserve">Santa Barbara DMC-ODS; </v>
      </c>
      <c r="P8" s="41" t="str">
        <f>IF(ISNUMBER(FIND(plan6,'I_State and program information'!$E$72)),"",'I_State and program information'!$E$72&amp;plan6)</f>
        <v xml:space="preserve">Santa Barbara DMC-ODS; </v>
      </c>
      <c r="Q8" s="41" t="str">
        <f>IF(ISNUMBER(FIND(plan6,'I_State and program information'!$E$76)),"",'I_State and program information'!$E$76&amp;plan6)</f>
        <v xml:space="preserve">Santa Barbara DMC-ODS;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724</v>
      </c>
      <c r="W8" s="18" t="s">
        <v>163</v>
      </c>
      <c r="Y8" s="3" t="s">
        <v>725</v>
      </c>
      <c r="AD8" s="3" t="s">
        <v>726</v>
      </c>
      <c r="AE8" s="78" t="str">
        <f>IF(ISNUMBER(FIND(dsreq6,'III_Plan comp 438.206 All plans'!E$8)),"",'III_Plan comp 438.206 All plans'!E$8&amp;dsreq6)</f>
        <v xml:space="preserve">Does not maintain and monitor a sufficient network of appropriate providers;
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maintain and monitor a sufficient network of appropriate providers;
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maintain and monitor a sufficient network of appropriate providers;
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727</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728</v>
      </c>
      <c r="C9" s="17"/>
      <c r="D9" s="17"/>
      <c r="E9" s="17"/>
      <c r="F9" s="17"/>
      <c r="G9" s="11"/>
      <c r="I9" s="3" t="s">
        <v>154</v>
      </c>
      <c r="J9" s="32" t="str">
        <f>IF('I_State and program information'!E31="","",'I_State and program information'!E31&amp;"; ")</f>
        <v xml:space="preserve">Santa Clara DMC-ODS; </v>
      </c>
      <c r="K9" s="41" t="str">
        <f>IF(ISNUMBER(FIND(plan7,'I_State and program information'!$E$52)),"",'I_State and program information'!$E$52&amp;plan7)</f>
        <v/>
      </c>
      <c r="L9" s="41" t="str">
        <f>IF(ISNUMBER(FIND(plan7,'I_State and program information'!$E$56)),"",'I_State and program information'!$E$56&amp;plan7)</f>
        <v xml:space="preserve">Santa Clara DMC-ODS; </v>
      </c>
      <c r="M9" s="41" t="str">
        <f>IF(ISNUMBER(FIND(plan7,'I_State and program information'!$E$60)),"",'I_State and program information'!$E$60&amp;plan7)</f>
        <v xml:space="preserve">Santa Clara DMC-ODS; </v>
      </c>
      <c r="N9" s="41" t="str">
        <f>IF(ISNUMBER(FIND(plan7,'I_State and program information'!$E$64)),"",'I_State and program information'!$E$64&amp;plan7)</f>
        <v xml:space="preserve">Santa Clara DMC-ODS; </v>
      </c>
      <c r="O9" s="41" t="str">
        <f>IF(ISNUMBER(FIND(plan7,'I_State and program information'!$E$68)),"",'I_State and program information'!$E$68&amp;plan7)</f>
        <v xml:space="preserve">Santa Clara DMC-ODS; </v>
      </c>
      <c r="P9" s="41" t="str">
        <f>IF(ISNUMBER(FIND(plan7,'I_State and program information'!$E$72)),"",'I_State and program information'!$E$72&amp;plan7)</f>
        <v xml:space="preserve">Santa Clara DMC-ODS; </v>
      </c>
      <c r="Q9" s="41" t="str">
        <f>IF(ISNUMBER(FIND(plan7,'I_State and program information'!$E$76)),"",'I_State and program information'!$E$76&amp;plan7)</f>
        <v xml:space="preserve">Santa Clara DMC-ODS;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729</v>
      </c>
      <c r="W9" s="18" t="s">
        <v>164</v>
      </c>
      <c r="Y9" s="3" t="s">
        <v>730</v>
      </c>
      <c r="AD9" s="3" t="s">
        <v>731</v>
      </c>
      <c r="AE9" s="78" t="str">
        <f>IF(ISNUMBER(FIND(dsreq7,'III_Plan comp 438.206 All plans'!E$8)),"",'III_Plan comp 438.206 All plans'!E$8&amp;dsreq7)</f>
        <v xml:space="preserve">Does not maintain and monitor a sufficient network of appropriate providers;
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maintain and monitor a sufficient network of appropriate providers;
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maintain and monitor a sufficient network of appropriate providers;
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732</v>
      </c>
      <c r="C10" s="17"/>
      <c r="D10" s="17"/>
      <c r="E10" s="17"/>
      <c r="F10" s="17"/>
      <c r="G10" s="11"/>
      <c r="I10" s="67" t="s">
        <v>706</v>
      </c>
      <c r="J10" s="32" t="str">
        <f>IF('I_State and program information'!E32="","",'I_State and program information'!E32&amp;"; ")</f>
        <v xml:space="preserve">Santa Cruz DMC-ODS; </v>
      </c>
      <c r="K10" s="41" t="str">
        <f>IF(ISNUMBER(FIND(plan8,'I_State and program information'!$E$52)),"",'I_State and program information'!$E$52&amp;plan8)</f>
        <v/>
      </c>
      <c r="L10" s="41" t="str">
        <f>IF(ISNUMBER(FIND(plan8,'I_State and program information'!$E$56)),"",'I_State and program information'!$E$56&amp;plan8)</f>
        <v xml:space="preserve">Santa Cruz DMC-ODS; </v>
      </c>
      <c r="M10" s="41" t="str">
        <f>IF(ISNUMBER(FIND(plan8,'I_State and program information'!$E$60)),"",'I_State and program information'!$E$60&amp;plan8)</f>
        <v xml:space="preserve">Santa Cruz DMC-ODS; </v>
      </c>
      <c r="N10" s="41" t="str">
        <f>IF(ISNUMBER(FIND(plan8,'I_State and program information'!$E$64)),"",'I_State and program information'!$E$64&amp;plan8)</f>
        <v xml:space="preserve">Santa Cruz DMC-ODS; </v>
      </c>
      <c r="O10" s="41" t="str">
        <f>IF(ISNUMBER(FIND(plan8,'I_State and program information'!$E$68)),"",'I_State and program information'!$E$68&amp;plan8)</f>
        <v xml:space="preserve">Santa Cruz DMC-ODS; </v>
      </c>
      <c r="P10" s="41" t="str">
        <f>IF(ISNUMBER(FIND(plan8,'I_State and program information'!$E$72)),"",'I_State and program information'!$E$72&amp;plan8)</f>
        <v xml:space="preserve">Santa Cruz DMC-ODS; </v>
      </c>
      <c r="Q10" s="41" t="str">
        <f>IF(ISNUMBER(FIND(plan8,'I_State and program information'!$E$76)),"",'I_State and program information'!$E$76&amp;plan8)</f>
        <v xml:space="preserve">Santa Cruz DMC-ODS;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733</v>
      </c>
      <c r="W10" s="19" t="s">
        <v>706</v>
      </c>
      <c r="Y10" s="3" t="s">
        <v>734</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Network Adequacy Certification Tool (NACT); 
Timely Access Data Tool (TADT); 
</v>
      </c>
      <c r="BM10" s="251" t="str">
        <f>IF(ISNUMBER(FIND(analysismethod8,'II_Program-level standards'!F$13)),"",'II_Program-level standards'!F$13&amp;analysismethod8)</f>
        <v xml:space="preserve">Geomapping; 
Network Adequacy Certification Tool (NACT); 
Timely Access Data Tool (TADT); 
</v>
      </c>
      <c r="BN10" s="251" t="str">
        <f>IF(ISNUMBER(FIND(analysismethod8,'II_Program-level standards'!G$13)),"",'II_Program-level standards'!G$13&amp;analysismethod8)</f>
        <v xml:space="preserve">Network Adequacy Certification Tool (NACT); 
Timely Access Data Tool (TADT); 
</v>
      </c>
      <c r="BO10" s="251" t="str">
        <f>IF(ISNUMBER(FIND(analysismethod8,'II_Program-level standards'!H$13)),"",'II_Program-level standards'!H$13&amp;analysismethod8)</f>
        <v xml:space="preserve">Network Adequacy Certification Tool (NACT); 
Timely Access Data Tool (TADT); 
</v>
      </c>
      <c r="BP10" s="251" t="str">
        <f>IF(ISNUMBER(FIND(analysismethod8,'II_Program-level standards'!I$13)),"",'II_Program-level standards'!I$13&amp;analysismethod8)</f>
        <v xml:space="preserve">Network Adequacy Certification Tool (NACT); 
Timely Access Data Tool (TADT); 
</v>
      </c>
      <c r="BQ10" s="251" t="str">
        <f>IF(ISNUMBER(FIND(analysismethod8,'II_Program-level standards'!J$13)),"",'II_Program-level standards'!J$13&amp;analysismethod8)</f>
        <v xml:space="preserve">Network Adequacy Certification Tool (NACT);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xml:space="preserve">Language Capabilities: Contract
IHCP: Contract/Good-faith effort to contract; 
Timely Access Data Tool (TADT);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735</v>
      </c>
      <c r="C11" s="11"/>
      <c r="D11" s="11"/>
      <c r="E11" s="11"/>
      <c r="F11" s="11"/>
      <c r="G11" s="11"/>
      <c r="I11" s="3" t="s">
        <v>736</v>
      </c>
      <c r="J11" s="32" t="str">
        <f>IF('I_State and program information'!E33="","",'I_State and program information'!E33&amp;"; ")</f>
        <v xml:space="preserve">Stanislaus DMC-ODS; </v>
      </c>
      <c r="K11" s="41" t="str">
        <f>IF(ISNUMBER(FIND(plan9,'I_State and program information'!$E$52)),"",'I_State and program information'!$E$52&amp;plan9)</f>
        <v/>
      </c>
      <c r="L11" s="41" t="str">
        <f>IF(ISNUMBER(FIND(plan9,'I_State and program information'!$E$56)),"",'I_State and program information'!$E$56&amp;plan9)</f>
        <v xml:space="preserve">Stanislaus DMC-ODS; </v>
      </c>
      <c r="M11" s="41" t="str">
        <f>IF(ISNUMBER(FIND(plan9,'I_State and program information'!$E$60)),"",'I_State and program information'!$E$60&amp;plan9)</f>
        <v xml:space="preserve">Stanislaus DMC-ODS; </v>
      </c>
      <c r="N11" s="41" t="str">
        <f>IF(ISNUMBER(FIND(plan9,'I_State and program information'!$E$64)),"",'I_State and program information'!$E$64&amp;plan9)</f>
        <v xml:space="preserve">Stanislaus DMC-ODS; </v>
      </c>
      <c r="O11" s="41" t="str">
        <f>IF(ISNUMBER(FIND(plan9,'I_State and program information'!$E$68)),"",'I_State and program information'!$E$68&amp;plan9)</f>
        <v xml:space="preserve">Stanislaus DMC-ODS; </v>
      </c>
      <c r="P11" s="41" t="str">
        <f>IF(ISNUMBER(FIND(plan9,'I_State and program information'!$E$72)),"",'I_State and program information'!$E$72&amp;plan9)</f>
        <v xml:space="preserve">Stanislaus DMC-ODS; </v>
      </c>
      <c r="Q11" s="41" t="str">
        <f>IF(ISNUMBER(FIND(plan9,'I_State and program information'!$E$76)),"",'I_State and program information'!$E$76&amp;plan9)</f>
        <v xml:space="preserve">Stanislaus DMC-ODS;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303</v>
      </c>
      <c r="Y11" s="4" t="s">
        <v>711</v>
      </c>
      <c r="BK11" s="250" t="str">
        <f>IF('I_State and program information'!$E$85&lt;&gt;"",'I_State and program information'!E85&amp;"; "&amp;CHAR(10)&amp;CHAR(10),"")</f>
        <v xml:space="preserve">Network Adequacy Certification Tool (NACT);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c>
      <c r="BP11" s="251" t="str">
        <f>IF(ISNUMBER(FIND(analysismethod9,'II_Program-level standards'!I$13)),"",'II_Program-level standards'!I$13&amp;analysismethod9)</f>
        <v/>
      </c>
      <c r="BQ11" s="251" t="str">
        <f>IF(ISNUMBER(FIND(analysismethod9,'II_Program-level standards'!J$13)),"",'II_Program-level standards'!J$13&amp;analysismethod9)</f>
        <v/>
      </c>
      <c r="BR11" s="251" t="str">
        <f>IF(ISNUMBER(FIND(analysismethod9,'II_Program-level standards'!K$13)),"",'II_Program-level standards'!K$13&amp;analysismethod9)</f>
        <v xml:space="preserve">Timely Access Data Tool (TADT); 
Network Adequacy Certification Tool (NACT); 
</v>
      </c>
      <c r="BS11" s="251" t="str">
        <f>IF(ISNUMBER(FIND(analysismethod9,'II_Program-level standards'!L$13)),"",'II_Program-level standards'!L$13&amp;analysismethod9)</f>
        <v xml:space="preserve">Timely Access Data Tool (TADT); 
Network Adequacy Certification Tool (NACT); 
</v>
      </c>
      <c r="BT11" s="251" t="str">
        <f>IF(ISNUMBER(FIND(analysismethod9,'II_Program-level standards'!M$13)),"",'II_Program-level standards'!M$13&amp;analysismethod9)</f>
        <v xml:space="preserve">Timely Access Data Tool (TADT); 
Network Adequacy Certification Tool (NACT); 
</v>
      </c>
      <c r="BU11" s="251" t="str">
        <f>IF(ISNUMBER(FIND(analysismethod9,'II_Program-level standards'!N$13)),"",'II_Program-level standards'!N$13&amp;analysismethod9)</f>
        <v xml:space="preserve">Timely Access Data Tool (TADT); 
Network Adequacy Certification Tool (NACT); 
</v>
      </c>
      <c r="BV11" s="251" t="str">
        <f>IF(ISNUMBER(FIND(analysismethod9,'II_Program-level standards'!O$13)),"",'II_Program-level standards'!O$13&amp;analysismethod9)</f>
        <v xml:space="preserve">Language Capabilities: Contract
IHCP: Contract/Good-faith effort to contract; 
Network Adequacy Certification Tool (NACT); 
</v>
      </c>
      <c r="BW11" s="251" t="str">
        <f>IF(ISNUMBER(FIND(analysismethod9,'II_Program-level standards'!P$13)),"",'II_Program-level standards'!P$13&amp;analysismethod9)</f>
        <v xml:space="preserve">Language Capabilities: Contract
IHCP: Contract/Good-faith effort to contract; 
Network Adequacy Certification Tool (NACT); 
</v>
      </c>
      <c r="BX11" s="251" t="str">
        <f>IF(ISNUMBER(FIND(analysismethod9,'II_Program-level standards'!Q$13)),"",'II_Program-level standards'!Q$13&amp;analysismethod9)</f>
        <v xml:space="preserve">Network Adequacy Certification Tool (NACT); 
</v>
      </c>
      <c r="BY11" s="251" t="str">
        <f>IF(ISNUMBER(FIND(analysismethod9,'II_Program-level standards'!R$13)),"",'II_Program-level standards'!R$13&amp;analysismethod9)</f>
        <v xml:space="preserve">Network Adequacy Certification Tool (NACT); 
</v>
      </c>
      <c r="BZ11" s="251" t="str">
        <f>IF(ISNUMBER(FIND(analysismethod9,'II_Program-level standards'!S$13)),"",'II_Program-level standards'!S$13&amp;analysismethod9)</f>
        <v xml:space="preserve">Network Adequacy Certification Tool (NACT); 
</v>
      </c>
      <c r="CA11" s="251" t="str">
        <f>IF(ISNUMBER(FIND(analysismethod9,'II_Program-level standards'!T$13)),"",'II_Program-level standards'!T$13&amp;analysismethod9)</f>
        <v xml:space="preserve">Network Adequacy Certification Tool (NACT); 
</v>
      </c>
      <c r="CB11" s="251" t="str">
        <f>IF(ISNUMBER(FIND(analysismethod9,'II_Program-level standards'!U$13)),"",'II_Program-level standards'!U$13&amp;analysismethod9)</f>
        <v xml:space="preserve">Network Adequacy Certification Tool (NACT); 
</v>
      </c>
      <c r="CC11" s="251" t="str">
        <f>IF(ISNUMBER(FIND(analysismethod9,'II_Program-level standards'!V$13)),"",'II_Program-level standards'!V$13&amp;analysismethod9)</f>
        <v xml:space="preserve">Network Adequacy Certification Tool (NACT); 
</v>
      </c>
      <c r="CD11" s="251" t="str">
        <f>IF(ISNUMBER(FIND(analysismethod9,'II_Program-level standards'!W$13)),"",'II_Program-level standards'!W$13&amp;analysismethod9)</f>
        <v xml:space="preserve">Network Adequacy Certification Tool (NACT); 
</v>
      </c>
      <c r="CE11" s="251" t="str">
        <f>IF(ISNUMBER(FIND(analysismethod9,'II_Program-level standards'!X$13)),"",'II_Program-level standards'!X$13&amp;analysismethod9)</f>
        <v xml:space="preserve">Network Adequacy Certification Tool (NACT); 
</v>
      </c>
      <c r="CF11" s="251" t="str">
        <f>IF(ISNUMBER(FIND(analysismethod9,'II_Program-level standards'!Y$13)),"",'II_Program-level standards'!Y$13&amp;analysismethod9)</f>
        <v xml:space="preserve">Network Adequacy Certification Tool (NACT); 
</v>
      </c>
      <c r="CG11" s="251" t="str">
        <f>IF(ISNUMBER(FIND(analysismethod9,'II_Program-level standards'!Z$13)),"",'II_Program-level standards'!Z$13&amp;analysismethod9)</f>
        <v xml:space="preserve">Network Adequacy Certification Tool (NACT); 
</v>
      </c>
      <c r="CH11" s="251" t="str">
        <f>IF(ISNUMBER(FIND(analysismethod9,'II_Program-level standards'!AA$13)),"",'II_Program-level standards'!AA$13&amp;analysismethod9)</f>
        <v xml:space="preserve">Network Adequacy Certification Tool (NACT); 
</v>
      </c>
      <c r="CI11" s="251" t="str">
        <f>IF(ISNUMBER(FIND(analysismethod9,'II_Program-level standards'!AB$13)),"",'II_Program-level standards'!AB$13&amp;analysismethod9)</f>
        <v xml:space="preserve">Network Adequacy Certification Tool (NACT); 
</v>
      </c>
      <c r="CJ11" s="251" t="str">
        <f>IF(ISNUMBER(FIND(analysismethod9,'II_Program-level standards'!AC$13)),"",'II_Program-level standards'!AC$13&amp;analysismethod9)</f>
        <v xml:space="preserve">Network Adequacy Certification Tool (NACT); 
</v>
      </c>
      <c r="CK11" s="251" t="str">
        <f>IF(ISNUMBER(FIND(analysismethod9,'II_Program-level standards'!AD$13)),"",'II_Program-level standards'!AD$13&amp;analysismethod9)</f>
        <v xml:space="preserve">Network Adequacy Certification Tool (NACT); 
</v>
      </c>
      <c r="CL11" s="251" t="str">
        <f>IF(ISNUMBER(FIND(analysismethod9,'II_Program-level standards'!AE$13)),"",'II_Program-level standards'!AE$13&amp;analysismethod9)</f>
        <v xml:space="preserve">Network Adequacy Certification Tool (NACT); 
</v>
      </c>
      <c r="CM11" s="251" t="str">
        <f>IF(ISNUMBER(FIND(analysismethod9,'II_Program-level standards'!AF$13)),"",'II_Program-level standards'!AF$13&amp;analysismethod9)</f>
        <v xml:space="preserve">Network Adequacy Certification Tool (NACT); 
</v>
      </c>
      <c r="CN11" s="251" t="str">
        <f>IF(ISNUMBER(FIND(analysismethod9,'II_Program-level standards'!AG$13)),"",'II_Program-level standards'!AG$13&amp;analysismethod9)</f>
        <v xml:space="preserve">Network Adequacy Certification Tool (NACT); 
</v>
      </c>
      <c r="CO11" s="251" t="str">
        <f>IF(ISNUMBER(FIND(analysismethod9,'II_Program-level standards'!AH$13)),"",'II_Program-level standards'!AH$13&amp;analysismethod9)</f>
        <v xml:space="preserve">Network Adequacy Certification Tool (NACT); 
</v>
      </c>
      <c r="CP11" s="251" t="str">
        <f>IF(ISNUMBER(FIND(analysismethod9,'II_Program-level standards'!AI$13)),"",'II_Program-level standards'!AI$13&amp;analysismethod9)</f>
        <v xml:space="preserve">Network Adequacy Certification Tool (NACT); 
</v>
      </c>
      <c r="CQ11" s="251" t="str">
        <f>IF(ISNUMBER(FIND(analysismethod9,'II_Program-level standards'!AJ$13)),"",'II_Program-level standards'!AJ$13&amp;analysismethod9)</f>
        <v xml:space="preserve">Network Adequacy Certification Tool (NACT); 
</v>
      </c>
      <c r="CR11" s="251" t="str">
        <f>IF(ISNUMBER(FIND(analysismethod9,'II_Program-level standards'!AK$13)),"",'II_Program-level standards'!AK$13&amp;analysismethod9)</f>
        <v xml:space="preserve">Network Adequacy Certification Tool (NACT); 
</v>
      </c>
      <c r="CS11" s="251" t="str">
        <f>IF(ISNUMBER(FIND(analysismethod9,'II_Program-level standards'!AL$13)),"",'II_Program-level standards'!AL$13&amp;analysismethod9)</f>
        <v xml:space="preserve">Network Adequacy Certification Tool (NACT); 
</v>
      </c>
      <c r="CT11" s="251" t="str">
        <f>IF(ISNUMBER(FIND(analysismethod9,'II_Program-level standards'!AM$13)),"",'II_Program-level standards'!AM$13&amp;analysismethod9)</f>
        <v xml:space="preserve">Network Adequacy Certification Tool (NACT); 
</v>
      </c>
      <c r="CU11" s="251" t="str">
        <f>IF(ISNUMBER(FIND(analysismethod9,'II_Program-level standards'!AN$13)),"",'II_Program-level standards'!AN$13&amp;analysismethod9)</f>
        <v xml:space="preserve">Network Adequacy Certification Tool (NACT); 
</v>
      </c>
      <c r="CV11" s="251" t="str">
        <f>IF(ISNUMBER(FIND(analysismethod9,'II_Program-level standards'!AO$13)),"",'II_Program-level standards'!AO$13&amp;analysismethod9)</f>
        <v xml:space="preserve">Network Adequacy Certification Tool (NACT); 
</v>
      </c>
      <c r="CW11" s="251" t="str">
        <f>IF(ISNUMBER(FIND(analysismethod9,'II_Program-level standards'!AP$13)),"",'II_Program-level standards'!AP$13&amp;analysismethod9)</f>
        <v xml:space="preserve">Network Adequacy Certification Tool (NACT); 
</v>
      </c>
      <c r="CX11" s="251" t="str">
        <f>IF(ISNUMBER(FIND(analysismethod9,'II_Program-level standards'!AQ$13)),"",'II_Program-level standards'!AQ$13&amp;analysismethod9)</f>
        <v xml:space="preserve">Network Adequacy Certification Tool (NACT); 
</v>
      </c>
      <c r="CY11" s="251" t="str">
        <f>IF(ISNUMBER(FIND(analysismethod9,'II_Program-level standards'!AR$13)),"",'II_Program-level standards'!AR$13&amp;analysismethod9)</f>
        <v xml:space="preserve">Network Adequacy Certification Tool (NACT); 
</v>
      </c>
      <c r="CZ11" s="251" t="str">
        <f>IF(ISNUMBER(FIND(analysismethod9,'II_Program-level standards'!AS$13)),"",'II_Program-level standards'!AS$13&amp;analysismethod9)</f>
        <v xml:space="preserve">Network Adequacy Certification Tool (NACT); 
</v>
      </c>
      <c r="DA11" s="251" t="str">
        <f>IF(ISNUMBER(FIND(analysismethod9,'II_Program-level standards'!AT$13)),"",'II_Program-level standards'!AT$13&amp;analysismethod9)</f>
        <v xml:space="preserve">Network Adequacy Certification Tool (NACT); 
</v>
      </c>
      <c r="DB11" s="251" t="str">
        <f>IF(ISNUMBER(FIND(analysismethod9,'II_Program-level standards'!AU$13)),"",'II_Program-level standards'!AU$13&amp;analysismethod9)</f>
        <v xml:space="preserve">Network Adequacy Certification Tool (NACT); 
</v>
      </c>
      <c r="DC11" s="251" t="str">
        <f>IF(ISNUMBER(FIND(analysismethod9,'II_Program-level standards'!AV$13)),"",'II_Program-level standards'!AV$13&amp;analysismethod9)</f>
        <v xml:space="preserve">Network Adequacy Certification Tool (NACT); 
</v>
      </c>
      <c r="DD11" s="251" t="str">
        <f>IF(ISNUMBER(FIND(analysismethod9,'II_Program-level standards'!AW$13)),"",'II_Program-level standards'!AW$13&amp;analysismethod9)</f>
        <v xml:space="preserve">Network Adequacy Certification Tool (NACT); 
</v>
      </c>
      <c r="DE11" s="251" t="str">
        <f>IF(ISNUMBER(FIND(analysismethod9,'II_Program-level standards'!AX$13)),"",'II_Program-level standards'!AX$13&amp;analysismethod9)</f>
        <v xml:space="preserve">Network Adequacy Certification Tool (NACT); 
</v>
      </c>
      <c r="DF11" s="251" t="str">
        <f>IF(ISNUMBER(FIND(analysismethod9,'II_Program-level standards'!AY$13)),"",'II_Program-level standards'!AY$13&amp;analysismethod9)</f>
        <v xml:space="preserve">Network Adequacy Certification Tool (NACT); 
</v>
      </c>
      <c r="DG11" s="251" t="str">
        <f>IF(ISNUMBER(FIND(analysismethod9,'II_Program-level standards'!AZ$13)),"",'II_Program-level standards'!AZ$13&amp;analysismethod9)</f>
        <v xml:space="preserve">Network Adequacy Certification Tool (NACT); 
</v>
      </c>
      <c r="DH11" s="251" t="str">
        <f>IF(ISNUMBER(FIND(analysismethod9,'II_Program-level standards'!BA$13)),"",'II_Program-level standards'!BA$13&amp;analysismethod9)</f>
        <v xml:space="preserve">Network Adequacy Certification Tool (NACT); 
</v>
      </c>
      <c r="DI11" s="251" t="str">
        <f>IF(ISNUMBER(FIND(analysismethod9,'II_Program-level standards'!BB$13)),"",'II_Program-level standards'!BB$13&amp;analysismethod9)</f>
        <v xml:space="preserve">Network Adequacy Certification Tool (NACT); 
</v>
      </c>
      <c r="DJ11" s="251" t="str">
        <f>IF(ISNUMBER(FIND(analysismethod9,'II_Program-level standards'!BC$13)),"",'II_Program-level standards'!BC$13&amp;analysismethod9)</f>
        <v xml:space="preserve">Network Adequacy Certification Tool (NACT); 
</v>
      </c>
      <c r="DK11" s="251" t="str">
        <f>IF(ISNUMBER(FIND(analysismethod9,'II_Program-level standards'!BD$13)),"",'II_Program-level standards'!BD$13&amp;analysismethod9)</f>
        <v xml:space="preserve">Network Adequacy Certification Tool (NACT); 
</v>
      </c>
      <c r="DL11" s="251" t="str">
        <f>IF(ISNUMBER(FIND(analysismethod9,'II_Program-level standards'!BE$13)),"",'II_Program-level standards'!BE$13&amp;analysismethod9)</f>
        <v xml:space="preserve">Network Adequacy Certification Tool (NACT); 
</v>
      </c>
      <c r="DM11" s="251" t="str">
        <f>IF(ISNUMBER(FIND(analysismethod9,'II_Program-level standards'!BF$13)),"",'II_Program-level standards'!BF$13&amp;analysismethod9)</f>
        <v xml:space="preserve">Network Adequacy Certification Tool (NACT); 
</v>
      </c>
      <c r="DN11" s="251" t="str">
        <f>IF(ISNUMBER(FIND(analysismethod9,'II_Program-level standards'!BG$13)),"",'II_Program-level standards'!BG$13&amp;analysismethod9)</f>
        <v xml:space="preserve">Network Adequacy Certification Tool (NACT); 
</v>
      </c>
      <c r="DO11" s="251" t="str">
        <f>IF(ISNUMBER(FIND(analysismethod9,'II_Program-level standards'!BH$13)),"",'II_Program-level standards'!BH$13&amp;analysismethod9)</f>
        <v xml:space="preserve">Network Adequacy Certification Tool (NACT); 
</v>
      </c>
      <c r="DP11" s="251" t="str">
        <f>IF(ISNUMBER(FIND(analysismethod9,'II_Program-level standards'!BI$13)),"",'II_Program-level standards'!BI$13&amp;analysismethod9)</f>
        <v xml:space="preserve">Network Adequacy Certification Tool (NACT); 
</v>
      </c>
      <c r="DQ11" s="251" t="str">
        <f>IF(ISNUMBER(FIND(analysismethod9,'II_Program-level standards'!BJ$13)),"",'II_Program-level standards'!BJ$13&amp;analysismethod9)</f>
        <v xml:space="preserve">Network Adequacy Certification Tool (NACT); 
</v>
      </c>
      <c r="DR11" s="251" t="str">
        <f>IF(ISNUMBER(FIND(analysismethod9,'II_Program-level standards'!BK$13)),"",'II_Program-level standards'!BK$13&amp;analysismethod9)</f>
        <v xml:space="preserve">Network Adequacy Certification Tool (NACT); 
</v>
      </c>
      <c r="DS11" s="251" t="str">
        <f>IF(ISNUMBER(FIND(analysismethod9,'II_Program-level standards'!BL$13)),"",'II_Program-level standards'!BL$13&amp;analysismethod9)</f>
        <v xml:space="preserve">Network Adequacy Certification Tool (NACT); 
</v>
      </c>
      <c r="DT11" s="251" t="str">
        <f>IF(ISNUMBER(FIND(analysismethod9,'II_Program-level standards'!BM$13)),"",'II_Program-level standards'!BM$13&amp;analysismethod9)</f>
        <v xml:space="preserve">Network Adequacy Certification Tool (NACT); 
</v>
      </c>
      <c r="DU11" s="251" t="str">
        <f>IF(ISNUMBER(FIND(analysismethod9,'II_Program-level standards'!BN$13)),"",'II_Program-level standards'!BN$13&amp;analysismethod9)</f>
        <v xml:space="preserve">Network Adequacy Certification Tool (NACT); 
</v>
      </c>
      <c r="DV11" s="251" t="str">
        <f>IF(ISNUMBER(FIND(analysismethod9,'II_Program-level standards'!BO$13)),"",'II_Program-level standards'!BO$13&amp;analysismethod9)</f>
        <v xml:space="preserve">Network Adequacy Certification Tool (NACT); 
</v>
      </c>
      <c r="DW11" s="251" t="str">
        <f>IF(ISNUMBER(FIND(analysismethod9,'II_Program-level standards'!BP$13)),"",'II_Program-level standards'!BP$13&amp;analysismethod9)</f>
        <v xml:space="preserve">Network Adequacy Certification Tool (NACT); 
</v>
      </c>
      <c r="DX11" s="251" t="str">
        <f>IF(ISNUMBER(FIND(analysismethod9,'II_Program-level standards'!BQ$13)),"",'II_Program-level standards'!BQ$13&amp;analysismethod9)</f>
        <v xml:space="preserve">Network Adequacy Certification Tool (NACT); 
</v>
      </c>
      <c r="DY11" s="251" t="str">
        <f>IF(ISNUMBER(FIND(analysismethod9,'II_Program-level standards'!BR$13)),"",'II_Program-level standards'!BR$13&amp;analysismethod9)</f>
        <v xml:space="preserve">Network Adequacy Certification Tool (NACT); 
</v>
      </c>
      <c r="DZ11" s="251" t="str">
        <f>IF(ISNUMBER(FIND(analysismethod9,'II_Program-level standards'!BS$13)),"",'II_Program-level standards'!BS$13&amp;analysismethod9)</f>
        <v xml:space="preserve">Network Adequacy Certification Tool (NACT); 
</v>
      </c>
      <c r="EA11" s="251" t="str">
        <f>IF(ISNUMBER(FIND(analysismethod9,'II_Program-level standards'!BT$13)),"",'II_Program-level standards'!BT$13&amp;analysismethod9)</f>
        <v xml:space="preserve">Network Adequacy Certification Tool (NACT); 
</v>
      </c>
      <c r="EB11" s="251" t="str">
        <f>IF(ISNUMBER(FIND(analysismethod9,'II_Program-level standards'!BU$13)),"",'II_Program-level standards'!BU$13&amp;analysismethod9)</f>
        <v xml:space="preserve">Network Adequacy Certification Tool (NACT); 
</v>
      </c>
      <c r="EC11" s="251" t="str">
        <f>IF(ISNUMBER(FIND(analysismethod9,'II_Program-level standards'!BV$13)),"",'II_Program-level standards'!BV$13&amp;analysismethod9)</f>
        <v xml:space="preserve">Network Adequacy Certification Tool (NACT); 
</v>
      </c>
      <c r="ED11" s="251" t="str">
        <f>IF(ISNUMBER(FIND(analysismethod9,'II_Program-level standards'!BW$13)),"",'II_Program-level standards'!BW$13&amp;analysismethod9)</f>
        <v xml:space="preserve">Network Adequacy Certification Tool (NACT); 
</v>
      </c>
      <c r="EE11" s="251" t="str">
        <f>IF(ISNUMBER(FIND(analysismethod9,'II_Program-level standards'!BX$13)),"",'II_Program-level standards'!BX$13&amp;analysismethod9)</f>
        <v xml:space="preserve">Network Adequacy Certification Tool (NACT); 
</v>
      </c>
      <c r="EF11" s="251" t="str">
        <f>IF(ISNUMBER(FIND(analysismethod9,'II_Program-level standards'!BY$13)),"",'II_Program-level standards'!BY$13&amp;analysismethod9)</f>
        <v xml:space="preserve">Network Adequacy Certification Tool (NACT); 
</v>
      </c>
      <c r="EG11" s="251" t="str">
        <f>IF(ISNUMBER(FIND(analysismethod9,'II_Program-level standards'!BZ$13)),"",'II_Program-level standards'!BZ$13&amp;analysismethod9)</f>
        <v xml:space="preserve">Network Adequacy Certification Tool (NACT); 
</v>
      </c>
      <c r="EH11" s="251" t="str">
        <f>IF(ISNUMBER(FIND(analysismethod9,'II_Program-level standards'!CA$13)),"",'II_Program-level standards'!CA$13&amp;analysismethod9)</f>
        <v xml:space="preserve">Network Adequacy Certification Tool (NACT); 
</v>
      </c>
      <c r="EI11" s="251" t="str">
        <f>IF(ISNUMBER(FIND(analysismethod9,'II_Program-level standards'!CB$13)),"",'II_Program-level standards'!CB$13&amp;analysismethod9)</f>
        <v xml:space="preserve">Network Adequacy Certification Tool (NACT); 
</v>
      </c>
      <c r="EJ11" s="251" t="str">
        <f>IF(ISNUMBER(FIND(analysismethod9,'II_Program-level standards'!CC$13)),"",'II_Program-level standards'!CC$13&amp;analysismethod9)</f>
        <v xml:space="preserve">Network Adequacy Certification Tool (NACT); 
</v>
      </c>
      <c r="EK11" s="251" t="str">
        <f>IF(ISNUMBER(FIND(analysismethod9,'II_Program-level standards'!CD$13)),"",'II_Program-level standards'!CD$13&amp;analysismethod9)</f>
        <v xml:space="preserve">Network Adequacy Certification Tool (NACT); 
</v>
      </c>
      <c r="EL11" s="251" t="str">
        <f>IF(ISNUMBER(FIND(analysismethod9,'II_Program-level standards'!CE$13)),"",'II_Program-level standards'!CE$13&amp;analysismethod9)</f>
        <v xml:space="preserve">Network Adequacy Certification Tool (NACT); 
</v>
      </c>
      <c r="EM11" s="251" t="str">
        <f>IF(ISNUMBER(FIND(analysismethod9,'II_Program-level standards'!CF$13)),"",'II_Program-level standards'!CF$13&amp;analysismethod9)</f>
        <v xml:space="preserve">Network Adequacy Certification Tool (NACT); 
</v>
      </c>
      <c r="EN11" s="251" t="str">
        <f>IF(ISNUMBER(FIND(analysismethod9,'II_Program-level standards'!CG$13)),"",'II_Program-level standards'!CG$13&amp;analysismethod9)</f>
        <v xml:space="preserve">Network Adequacy Certification Tool (NACT); 
</v>
      </c>
      <c r="EO11" s="251" t="str">
        <f>IF(ISNUMBER(FIND(analysismethod9,'II_Program-level standards'!CH$13)),"",'II_Program-level standards'!CH$13&amp;analysismethod9)</f>
        <v xml:space="preserve">Network Adequacy Certification Tool (NACT); 
</v>
      </c>
      <c r="EP11" s="251" t="str">
        <f>IF(ISNUMBER(FIND(analysismethod9,'II_Program-level standards'!CI$13)),"",'II_Program-level standards'!CI$13&amp;analysismethod9)</f>
        <v xml:space="preserve">Network Adequacy Certification Tool (NACT); 
</v>
      </c>
      <c r="EQ11" s="251" t="str">
        <f>IF(ISNUMBER(FIND(analysismethod9,'II_Program-level standards'!CJ$13)),"",'II_Program-level standards'!CJ$13&amp;analysismethod9)</f>
        <v xml:space="preserve">Network Adequacy Certification Tool (NACT); 
</v>
      </c>
      <c r="ER11" s="251" t="str">
        <f>IF(ISNUMBER(FIND(analysismethod9,'II_Program-level standards'!CK$13)),"",'II_Program-level standards'!CK$13&amp;analysismethod9)</f>
        <v xml:space="preserve">Network Adequacy Certification Tool (NACT); 
</v>
      </c>
      <c r="ES11" s="251" t="str">
        <f>IF(ISNUMBER(FIND(analysismethod9,'II_Program-level standards'!CL$13)),"",'II_Program-level standards'!CL$13&amp;analysismethod9)</f>
        <v xml:space="preserve">Network Adequacy Certification Tool (NACT); 
</v>
      </c>
      <c r="ET11" s="251" t="str">
        <f>IF(ISNUMBER(FIND(analysismethod9,'II_Program-level standards'!CM$13)),"",'II_Program-level standards'!CM$13&amp;analysismethod9)</f>
        <v xml:space="preserve">Network Adequacy Certification Tool (NACT); 
</v>
      </c>
      <c r="EU11" s="251" t="str">
        <f>IF(ISNUMBER(FIND(analysismethod9,'II_Program-level standards'!CN$13)),"",'II_Program-level standards'!CN$13&amp;analysismethod9)</f>
        <v xml:space="preserve">Network Adequacy Certification Tool (NACT); 
</v>
      </c>
      <c r="EV11" s="251" t="str">
        <f>IF(ISNUMBER(FIND(analysismethod9,'II_Program-level standards'!CO$13)),"",'II_Program-level standards'!CO$13&amp;analysismethod9)</f>
        <v xml:space="preserve">Network Adequacy Certification Tool (NACT); 
</v>
      </c>
      <c r="EW11" s="251" t="str">
        <f>IF(ISNUMBER(FIND(analysismethod9,'II_Program-level standards'!CP$13)),"",'II_Program-level standards'!CP$13&amp;analysismethod9)</f>
        <v xml:space="preserve">Network Adequacy Certification Tool (NACT); 
</v>
      </c>
      <c r="EX11" s="251" t="str">
        <f>IF(ISNUMBER(FIND(analysismethod9,'II_Program-level standards'!CQ$13)),"",'II_Program-level standards'!CQ$13&amp;analysismethod9)</f>
        <v xml:space="preserve">Network Adequacy Certification Tool (NACT); 
</v>
      </c>
      <c r="EY11" s="251" t="str">
        <f>IF(ISNUMBER(FIND(analysismethod9,'II_Program-level standards'!CR$13)),"",'II_Program-level standards'!CR$13&amp;analysismethod9)</f>
        <v xml:space="preserve">Network Adequacy Certification Tool (NACT); 
</v>
      </c>
      <c r="EZ11" s="251" t="str">
        <f>IF(ISNUMBER(FIND(analysismethod9,'II_Program-level standards'!CS$13)),"",'II_Program-level standards'!CS$13&amp;analysismethod9)</f>
        <v xml:space="preserve">Network Adequacy Certification Tool (NACT); 
</v>
      </c>
      <c r="FA11" s="251" t="str">
        <f>IF(ISNUMBER(FIND(analysismethod9,'II_Program-level standards'!CT$13)),"",'II_Program-level standards'!CT$13&amp;analysismethod9)</f>
        <v xml:space="preserve">Network Adequacy Certification Tool (NACT); 
</v>
      </c>
      <c r="FB11" s="251" t="str">
        <f>IF(ISNUMBER(FIND(analysismethod9,'II_Program-level standards'!CU$13)),"",'II_Program-level standards'!CU$13&amp;analysismethod9)</f>
        <v xml:space="preserve">Network Adequacy Certification Tool (NACT); 
</v>
      </c>
      <c r="FC11" s="251" t="str">
        <f>IF(ISNUMBER(FIND(analysismethod9,'II_Program-level standards'!CV$13)),"",'II_Program-level standards'!CV$13&amp;analysismethod9)</f>
        <v xml:space="preserve">Network Adequacy Certification Tool (NACT); 
</v>
      </c>
      <c r="FD11" s="251" t="str">
        <f>IF(ISNUMBER(FIND(analysismethod9,'II_Program-level standards'!CW$13)),"",'II_Program-level standards'!CW$13&amp;analysismethod9)</f>
        <v xml:space="preserve">Network Adequacy Certification Tool (NACT); 
</v>
      </c>
      <c r="FE11" s="251" t="str">
        <f>IF(ISNUMBER(FIND(analysismethod9,'II_Program-level standards'!CX$13)),"",'II_Program-level standards'!CX$13&amp;analysismethod9)</f>
        <v xml:space="preserve">Network Adequacy Certification Tool (NACT); 
</v>
      </c>
      <c r="FF11" s="251" t="str">
        <f>IF(ISNUMBER(FIND(analysismethod9,'II_Program-level standards'!CY$13)),"",'II_Program-level standards'!CY$13&amp;analysismethod9)</f>
        <v xml:space="preserve">Network Adequacy Certification Tool (NACT); 
</v>
      </c>
      <c r="FG11" s="252" t="str">
        <f>IF(ISNUMBER(FIND(analysismethod9,'II_Program-level standards'!CZ$13)),"",'II_Program-level standards'!CZ$13&amp;analysismethod9)</f>
        <v xml:space="preserve">Network Adequacy Certification Tool (NACT); 
</v>
      </c>
    </row>
    <row r="12" spans="1:212">
      <c r="B12" s="11" t="s">
        <v>737</v>
      </c>
      <c r="C12" s="11"/>
      <c r="D12" s="11"/>
      <c r="E12" s="11"/>
      <c r="F12" s="11"/>
      <c r="G12" s="11"/>
      <c r="J12" s="32" t="str">
        <f>IF('I_State and program information'!E34="","",'I_State and program information'!E34&amp;"; ")</f>
        <v xml:space="preserve">Tulare DMC-ODS; </v>
      </c>
      <c r="K12" s="41" t="str">
        <f>IF(ISNUMBER(FIND(plan10,'I_State and program information'!$E$52)),"",'I_State and program information'!$E$52&amp;plan10)</f>
        <v/>
      </c>
      <c r="L12" s="41" t="str">
        <f>IF(ISNUMBER(FIND(plan10,'I_State and program information'!$E$56)),"",'I_State and program information'!$E$56&amp;plan10)</f>
        <v xml:space="preserve">Tulare DMC-ODS; </v>
      </c>
      <c r="M12" s="41" t="str">
        <f>IF(ISNUMBER(FIND(plan10,'I_State and program information'!$E$60)),"",'I_State and program information'!$E$60&amp;plan10)</f>
        <v xml:space="preserve">Tulare DMC-ODS; </v>
      </c>
      <c r="N12" s="41" t="str">
        <f>IF(ISNUMBER(FIND(plan10,'I_State and program information'!$E$64)),"",'I_State and program information'!$E$64&amp;plan10)</f>
        <v xml:space="preserve">Tulare DMC-ODS; </v>
      </c>
      <c r="O12" s="41" t="str">
        <f>IF(ISNUMBER(FIND(plan10,'I_State and program information'!$E$68)),"",'I_State and program information'!$E$68&amp;plan10)</f>
        <v xml:space="preserve">Tulare DMC-ODS; </v>
      </c>
      <c r="P12" s="41" t="str">
        <f>IF(ISNUMBER(FIND(plan10,'I_State and program information'!$E$72)),"",'I_State and program information'!$E$72&amp;plan10)</f>
        <v xml:space="preserve">Tulare DMC-ODS; </v>
      </c>
      <c r="Q12" s="41" t="str">
        <f>IF(ISNUMBER(FIND(plan10,'I_State and program information'!$E$76)),"",'I_State and program information'!$E$76&amp;plan10)</f>
        <v xml:space="preserve">Tulare DMC-ODS;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711</v>
      </c>
      <c r="BK12" s="250" t="str">
        <f>IF('I_State and program information'!$E$91&lt;&gt;"",'I_State and program information'!E91&amp;"; "&amp;CHAR(10)&amp;CHAR(10),"")</f>
        <v xml:space="preserve">Language Capabilities: Contract
IHCP: Contract/Good-faith effort to contract; 
</v>
      </c>
      <c r="BL12" s="251" t="str">
        <f>IF(ISNUMBER(FIND(analysismethod10,'II_Program-level standards'!E$13)),"",'II_Program-level standards'!E$13&amp;analysismethod10)</f>
        <v xml:space="preserve">Geomapping; 
Network Adequacy Certification Tool (NACT); 
Language Capabilities: Contract
IHCP: Contract/Good-faith effort to contract; 
</v>
      </c>
      <c r="BM12" s="251" t="str">
        <f>IF(ISNUMBER(FIND(analysismethod10,'II_Program-level standards'!F$13)),"",'II_Program-level standards'!F$13&amp;analysismethod10)</f>
        <v xml:space="preserve">Geomapping; 
Network Adequacy Certification Tool (NACT); 
Language Capabilities: Contract
IHCP: Contract/Good-faith effort to contract; 
</v>
      </c>
      <c r="BN12" s="251" t="str">
        <f>IF(ISNUMBER(FIND(analysismethod10,'II_Program-level standards'!G$13)),"",'II_Program-level standards'!G$13&amp;analysismethod10)</f>
        <v xml:space="preserve">Network Adequacy Certification Tool (NACT); 
Language Capabilities: Contract
IHCP: Contract/Good-faith effort to contract; 
</v>
      </c>
      <c r="BO12" s="251" t="str">
        <f>IF(ISNUMBER(FIND(analysismethod10,'II_Program-level standards'!H$13)),"",'II_Program-level standards'!H$13&amp;analysismethod10)</f>
        <v xml:space="preserve">Network Adequacy Certification Tool (NACT); 
Language Capabilities: Contract
IHCP: Contract/Good-faith effort to contract; 
</v>
      </c>
      <c r="BP12" s="251" t="str">
        <f>IF(ISNUMBER(FIND(analysismethod10,'II_Program-level standards'!I$13)),"",'II_Program-level standards'!I$13&amp;analysismethod10)</f>
        <v xml:space="preserve">Network Adequacy Certification Tool (NACT); 
Language Capabilities: Contract
IHCP: Contract/Good-faith effort to contract; 
</v>
      </c>
      <c r="BQ12" s="251" t="str">
        <f>IF(ISNUMBER(FIND(analysismethod10,'II_Program-level standards'!J$13)),"",'II_Program-level standards'!J$13&amp;analysismethod10)</f>
        <v xml:space="preserve">Network Adequacy Certification Tool (NACT); 
Language Capabilities: Contract
IHCP: Contract/Good-faith effort to contract; 
</v>
      </c>
      <c r="BR12" s="251" t="str">
        <f>IF(ISNUMBER(FIND(analysismethod10,'II_Program-level standards'!K$13)),"",'II_Program-level standards'!K$13&amp;analysismethod10)</f>
        <v xml:space="preserve">Timely Access Data Tool (TADT); 
Language Capabilities: Contract
IHCP: Contract/Good-faith effort to contract; 
</v>
      </c>
      <c r="BS12" s="251" t="str">
        <f>IF(ISNUMBER(FIND(analysismethod10,'II_Program-level standards'!L$13)),"",'II_Program-level standards'!L$13&amp;analysismethod10)</f>
        <v xml:space="preserve">Timely Access Data Tool (TADT); 
Language Capabilities: Contract
IHCP: Contract/Good-faith effort to contract; 
</v>
      </c>
      <c r="BT12" s="251" t="str">
        <f>IF(ISNUMBER(FIND(analysismethod10,'II_Program-level standards'!M$13)),"",'II_Program-level standards'!M$13&amp;analysismethod10)</f>
        <v xml:space="preserve">Timely Access Data Tool (TADT); 
Language Capabilities: Contract
IHCP: Contract/Good-faith effort to contract; 
</v>
      </c>
      <c r="BU12" s="251" t="str">
        <f>IF(ISNUMBER(FIND(analysismethod10,'II_Program-level standards'!N$13)),"",'II_Program-level standards'!N$13&amp;analysismethod10)</f>
        <v xml:space="preserve">Timely Access Data Tool (TADT); 
Language Capabilities: Contract
IHCP: Contract/Good-faith effort to contract; 
</v>
      </c>
      <c r="BV12" s="251" t="str">
        <f>IF(ISNUMBER(FIND(analysismethod10,'II_Program-level standards'!O$13)),"",'II_Program-level standards'!O$13&amp;analysismethod10)</f>
        <v/>
      </c>
      <c r="BW12" s="251" t="str">
        <f>IF(ISNUMBER(FIND(analysismethod10,'II_Program-level standards'!P$13)),"",'II_Program-level standards'!P$13&amp;analysismethod10)</f>
        <v/>
      </c>
      <c r="BX12" s="251" t="str">
        <f>IF(ISNUMBER(FIND(analysismethod10,'II_Program-level standards'!Q$13)),"",'II_Program-level standards'!Q$13&amp;analysismethod10)</f>
        <v xml:space="preserve">Language Capabilities: Contract
IHCP: Contract/Good-faith effort to contract; 
</v>
      </c>
      <c r="BY12" s="251" t="str">
        <f>IF(ISNUMBER(FIND(analysismethod10,'II_Program-level standards'!R$13)),"",'II_Program-level standards'!R$13&amp;analysismethod10)</f>
        <v xml:space="preserve">Language Capabilities: Contract
IHCP: Contract/Good-faith effort to contract; 
</v>
      </c>
      <c r="BZ12" s="251" t="str">
        <f>IF(ISNUMBER(FIND(analysismethod10,'II_Program-level standards'!S$13)),"",'II_Program-level standards'!S$13&amp;analysismethod10)</f>
        <v xml:space="preserve">Language Capabilities: Contract
IHCP: Contract/Good-faith effort to contract; 
</v>
      </c>
      <c r="CA12" s="251" t="str">
        <f>IF(ISNUMBER(FIND(analysismethod10,'II_Program-level standards'!T$13)),"",'II_Program-level standards'!T$13&amp;analysismethod10)</f>
        <v xml:space="preserve">Language Capabilities: Contract
IHCP: Contract/Good-faith effort to contract; 
</v>
      </c>
      <c r="CB12" s="251" t="str">
        <f>IF(ISNUMBER(FIND(analysismethod10,'II_Program-level standards'!U$13)),"",'II_Program-level standards'!U$13&amp;analysismethod10)</f>
        <v xml:space="preserve">Language Capabilities: Contract
IHCP: Contract/Good-faith effort to contract; 
</v>
      </c>
      <c r="CC12" s="251" t="str">
        <f>IF(ISNUMBER(FIND(analysismethod10,'II_Program-level standards'!V$13)),"",'II_Program-level standards'!V$13&amp;analysismethod10)</f>
        <v xml:space="preserve">Language Capabilities: Contract
IHCP: Contract/Good-faith effort to contract; 
</v>
      </c>
      <c r="CD12" s="251" t="str">
        <f>IF(ISNUMBER(FIND(analysismethod10,'II_Program-level standards'!W$13)),"",'II_Program-level standards'!W$13&amp;analysismethod10)</f>
        <v xml:space="preserve">Language Capabilities: Contract
IHCP: Contract/Good-faith effort to contract; 
</v>
      </c>
      <c r="CE12" s="251" t="str">
        <f>IF(ISNUMBER(FIND(analysismethod10,'II_Program-level standards'!X$13)),"",'II_Program-level standards'!X$13&amp;analysismethod10)</f>
        <v xml:space="preserve">Language Capabilities: Contract
IHCP: Contract/Good-faith effort to contract; 
</v>
      </c>
      <c r="CF12" s="251" t="str">
        <f>IF(ISNUMBER(FIND(analysismethod10,'II_Program-level standards'!Y$13)),"",'II_Program-level standards'!Y$13&amp;analysismethod10)</f>
        <v xml:space="preserve">Language Capabilities: Contract
IHCP: Contract/Good-faith effort to contract; 
</v>
      </c>
      <c r="CG12" s="251" t="str">
        <f>IF(ISNUMBER(FIND(analysismethod10,'II_Program-level standards'!Z$13)),"",'II_Program-level standards'!Z$13&amp;analysismethod10)</f>
        <v xml:space="preserve">Language Capabilities: Contract
IHCP: Contract/Good-faith effort to contract; 
</v>
      </c>
      <c r="CH12" s="251" t="str">
        <f>IF(ISNUMBER(FIND(analysismethod10,'II_Program-level standards'!AA$13)),"",'II_Program-level standards'!AA$13&amp;analysismethod10)</f>
        <v xml:space="preserve">Language Capabilities: Contract
IHCP: Contract/Good-faith effort to contract; 
</v>
      </c>
      <c r="CI12" s="251" t="str">
        <f>IF(ISNUMBER(FIND(analysismethod10,'II_Program-level standards'!AB$13)),"",'II_Program-level standards'!AB$13&amp;analysismethod10)</f>
        <v xml:space="preserve">Language Capabilities: Contract
IHCP: Contract/Good-faith effort to contract; 
</v>
      </c>
      <c r="CJ12" s="251" t="str">
        <f>IF(ISNUMBER(FIND(analysismethod10,'II_Program-level standards'!AC$13)),"",'II_Program-level standards'!AC$13&amp;analysismethod10)</f>
        <v xml:space="preserve">Language Capabilities: Contract
IHCP: Contract/Good-faith effort to contract; 
</v>
      </c>
      <c r="CK12" s="251" t="str">
        <f>IF(ISNUMBER(FIND(analysismethod10,'II_Program-level standards'!AD$13)),"",'II_Program-level standards'!AD$13&amp;analysismethod10)</f>
        <v xml:space="preserve">Language Capabilities: Contract
IHCP: Contract/Good-faith effort to contract; 
</v>
      </c>
      <c r="CL12" s="251" t="str">
        <f>IF(ISNUMBER(FIND(analysismethod10,'II_Program-level standards'!AE$13)),"",'II_Program-level standards'!AE$13&amp;analysismethod10)</f>
        <v xml:space="preserve">Language Capabilities: Contract
IHCP: Contract/Good-faith effort to contract; 
</v>
      </c>
      <c r="CM12" s="251" t="str">
        <f>IF(ISNUMBER(FIND(analysismethod10,'II_Program-level standards'!AF$13)),"",'II_Program-level standards'!AF$13&amp;analysismethod10)</f>
        <v xml:space="preserve">Language Capabilities: Contract
IHCP: Contract/Good-faith effort to contract; 
</v>
      </c>
      <c r="CN12" s="251" t="str">
        <f>IF(ISNUMBER(FIND(analysismethod10,'II_Program-level standards'!AG$13)),"",'II_Program-level standards'!AG$13&amp;analysismethod10)</f>
        <v xml:space="preserve">Language Capabilities: Contract
IHCP: Contract/Good-faith effort to contract; 
</v>
      </c>
      <c r="CO12" s="251" t="str">
        <f>IF(ISNUMBER(FIND(analysismethod10,'II_Program-level standards'!AH$13)),"",'II_Program-level standards'!AH$13&amp;analysismethod10)</f>
        <v xml:space="preserve">Language Capabilities: Contract
IHCP: Contract/Good-faith effort to contract; 
</v>
      </c>
      <c r="CP12" s="251" t="str">
        <f>IF(ISNUMBER(FIND(analysismethod10,'II_Program-level standards'!AI$13)),"",'II_Program-level standards'!AI$13&amp;analysismethod10)</f>
        <v xml:space="preserve">Language Capabilities: Contract
IHCP: Contract/Good-faith effort to contract; 
</v>
      </c>
      <c r="CQ12" s="251" t="str">
        <f>IF(ISNUMBER(FIND(analysismethod10,'II_Program-level standards'!AJ$13)),"",'II_Program-level standards'!AJ$13&amp;analysismethod10)</f>
        <v xml:space="preserve">Language Capabilities: Contract
IHCP: Contract/Good-faith effort to contract; 
</v>
      </c>
      <c r="CR12" s="251" t="str">
        <f>IF(ISNUMBER(FIND(analysismethod10,'II_Program-level standards'!AK$13)),"",'II_Program-level standards'!AK$13&amp;analysismethod10)</f>
        <v xml:space="preserve">Language Capabilities: Contract
IHCP: Contract/Good-faith effort to contract; 
</v>
      </c>
      <c r="CS12" s="251" t="str">
        <f>IF(ISNUMBER(FIND(analysismethod10,'II_Program-level standards'!AL$13)),"",'II_Program-level standards'!AL$13&amp;analysismethod10)</f>
        <v xml:space="preserve">Language Capabilities: Contract
IHCP: Contract/Good-faith effort to contract; 
</v>
      </c>
      <c r="CT12" s="251" t="str">
        <f>IF(ISNUMBER(FIND(analysismethod10,'II_Program-level standards'!AM$13)),"",'II_Program-level standards'!AM$13&amp;analysismethod10)</f>
        <v xml:space="preserve">Language Capabilities: Contract
IHCP: Contract/Good-faith effort to contract; 
</v>
      </c>
      <c r="CU12" s="251" t="str">
        <f>IF(ISNUMBER(FIND(analysismethod10,'II_Program-level standards'!AN$13)),"",'II_Program-level standards'!AN$13&amp;analysismethod10)</f>
        <v xml:space="preserve">Language Capabilities: Contract
IHCP: Contract/Good-faith effort to contract; 
</v>
      </c>
      <c r="CV12" s="251" t="str">
        <f>IF(ISNUMBER(FIND(analysismethod10,'II_Program-level standards'!AO$13)),"",'II_Program-level standards'!AO$13&amp;analysismethod10)</f>
        <v xml:space="preserve">Language Capabilities: Contract
IHCP: Contract/Good-faith effort to contract; 
</v>
      </c>
      <c r="CW12" s="251" t="str">
        <f>IF(ISNUMBER(FIND(analysismethod10,'II_Program-level standards'!AP$13)),"",'II_Program-level standards'!AP$13&amp;analysismethod10)</f>
        <v xml:space="preserve">Language Capabilities: Contract
IHCP: Contract/Good-faith effort to contract; 
</v>
      </c>
      <c r="CX12" s="251" t="str">
        <f>IF(ISNUMBER(FIND(analysismethod10,'II_Program-level standards'!AQ$13)),"",'II_Program-level standards'!AQ$13&amp;analysismethod10)</f>
        <v xml:space="preserve">Language Capabilities: Contract
IHCP: Contract/Good-faith effort to contract; 
</v>
      </c>
      <c r="CY12" s="251" t="str">
        <f>IF(ISNUMBER(FIND(analysismethod10,'II_Program-level standards'!AR$13)),"",'II_Program-level standards'!AR$13&amp;analysismethod10)</f>
        <v xml:space="preserve">Language Capabilities: Contract
IHCP: Contract/Good-faith effort to contract; 
</v>
      </c>
      <c r="CZ12" s="251" t="str">
        <f>IF(ISNUMBER(FIND(analysismethod10,'II_Program-level standards'!AS$13)),"",'II_Program-level standards'!AS$13&amp;analysismethod10)</f>
        <v xml:space="preserve">Language Capabilities: Contract
IHCP: Contract/Good-faith effort to contract; 
</v>
      </c>
      <c r="DA12" s="251" t="str">
        <f>IF(ISNUMBER(FIND(analysismethod10,'II_Program-level standards'!AT$13)),"",'II_Program-level standards'!AT$13&amp;analysismethod10)</f>
        <v xml:space="preserve">Language Capabilities: Contract
IHCP: Contract/Good-faith effort to contract; 
</v>
      </c>
      <c r="DB12" s="251" t="str">
        <f>IF(ISNUMBER(FIND(analysismethod10,'II_Program-level standards'!AU$13)),"",'II_Program-level standards'!AU$13&amp;analysismethod10)</f>
        <v xml:space="preserve">Language Capabilities: Contract
IHCP: Contract/Good-faith effort to contract; 
</v>
      </c>
      <c r="DC12" s="251" t="str">
        <f>IF(ISNUMBER(FIND(analysismethod10,'II_Program-level standards'!AV$13)),"",'II_Program-level standards'!AV$13&amp;analysismethod10)</f>
        <v xml:space="preserve">Language Capabilities: Contract
IHCP: Contract/Good-faith effort to contract; 
</v>
      </c>
      <c r="DD12" s="251" t="str">
        <f>IF(ISNUMBER(FIND(analysismethod10,'II_Program-level standards'!AW$13)),"",'II_Program-level standards'!AW$13&amp;analysismethod10)</f>
        <v xml:space="preserve">Language Capabilities: Contract
IHCP: Contract/Good-faith effort to contract; 
</v>
      </c>
      <c r="DE12" s="251" t="str">
        <f>IF(ISNUMBER(FIND(analysismethod10,'II_Program-level standards'!AX$13)),"",'II_Program-level standards'!AX$13&amp;analysismethod10)</f>
        <v xml:space="preserve">Language Capabilities: Contract
IHCP: Contract/Good-faith effort to contract; 
</v>
      </c>
      <c r="DF12" s="251" t="str">
        <f>IF(ISNUMBER(FIND(analysismethod10,'II_Program-level standards'!AY$13)),"",'II_Program-level standards'!AY$13&amp;analysismethod10)</f>
        <v xml:space="preserve">Language Capabilities: Contract
IHCP: Contract/Good-faith effort to contract; 
</v>
      </c>
      <c r="DG12" s="251" t="str">
        <f>IF(ISNUMBER(FIND(analysismethod10,'II_Program-level standards'!AZ$13)),"",'II_Program-level standards'!AZ$13&amp;analysismethod10)</f>
        <v xml:space="preserve">Language Capabilities: Contract
IHCP: Contract/Good-faith effort to contract; 
</v>
      </c>
      <c r="DH12" s="251" t="str">
        <f>IF(ISNUMBER(FIND(analysismethod10,'II_Program-level standards'!BA$13)),"",'II_Program-level standards'!BA$13&amp;analysismethod10)</f>
        <v xml:space="preserve">Language Capabilities: Contract
IHCP: Contract/Good-faith effort to contract; 
</v>
      </c>
      <c r="DI12" s="251" t="str">
        <f>IF(ISNUMBER(FIND(analysismethod10,'II_Program-level standards'!BB$13)),"",'II_Program-level standards'!BB$13&amp;analysismethod10)</f>
        <v xml:space="preserve">Language Capabilities: Contract
IHCP: Contract/Good-faith effort to contract; 
</v>
      </c>
      <c r="DJ12" s="251" t="str">
        <f>IF(ISNUMBER(FIND(analysismethod10,'II_Program-level standards'!BC$13)),"",'II_Program-level standards'!BC$13&amp;analysismethod10)</f>
        <v xml:space="preserve">Language Capabilities: Contract
IHCP: Contract/Good-faith effort to contract; 
</v>
      </c>
      <c r="DK12" s="251" t="str">
        <f>IF(ISNUMBER(FIND(analysismethod10,'II_Program-level standards'!BD$13)),"",'II_Program-level standards'!BD$13&amp;analysismethod10)</f>
        <v xml:space="preserve">Language Capabilities: Contract
IHCP: Contract/Good-faith effort to contract; 
</v>
      </c>
      <c r="DL12" s="251" t="str">
        <f>IF(ISNUMBER(FIND(analysismethod10,'II_Program-level standards'!BE$13)),"",'II_Program-level standards'!BE$13&amp;analysismethod10)</f>
        <v xml:space="preserve">Language Capabilities: Contract
IHCP: Contract/Good-faith effort to contract; 
</v>
      </c>
      <c r="DM12" s="251" t="str">
        <f>IF(ISNUMBER(FIND(analysismethod10,'II_Program-level standards'!BF$13)),"",'II_Program-level standards'!BF$13&amp;analysismethod10)</f>
        <v xml:space="preserve">Language Capabilities: Contract
IHCP: Contract/Good-faith effort to contract; 
</v>
      </c>
      <c r="DN12" s="251" t="str">
        <f>IF(ISNUMBER(FIND(analysismethod10,'II_Program-level standards'!BG$13)),"",'II_Program-level standards'!BG$13&amp;analysismethod10)</f>
        <v xml:space="preserve">Language Capabilities: Contract
IHCP: Contract/Good-faith effort to contract; 
</v>
      </c>
      <c r="DO12" s="251" t="str">
        <f>IF(ISNUMBER(FIND(analysismethod10,'II_Program-level standards'!BH$13)),"",'II_Program-level standards'!BH$13&amp;analysismethod10)</f>
        <v xml:space="preserve">Language Capabilities: Contract
IHCP: Contract/Good-faith effort to contract; 
</v>
      </c>
      <c r="DP12" s="251" t="str">
        <f>IF(ISNUMBER(FIND(analysismethod10,'II_Program-level standards'!BI$13)),"",'II_Program-level standards'!BI$13&amp;analysismethod10)</f>
        <v xml:space="preserve">Language Capabilities: Contract
IHCP: Contract/Good-faith effort to contract; 
</v>
      </c>
      <c r="DQ12" s="251" t="str">
        <f>IF(ISNUMBER(FIND(analysismethod10,'II_Program-level standards'!BJ$13)),"",'II_Program-level standards'!BJ$13&amp;analysismethod10)</f>
        <v xml:space="preserve">Language Capabilities: Contract
IHCP: Contract/Good-faith effort to contract; 
</v>
      </c>
      <c r="DR12" s="251" t="str">
        <f>IF(ISNUMBER(FIND(analysismethod10,'II_Program-level standards'!BK$13)),"",'II_Program-level standards'!BK$13&amp;analysismethod10)</f>
        <v xml:space="preserve">Language Capabilities: Contract
IHCP: Contract/Good-faith effort to contract; 
</v>
      </c>
      <c r="DS12" s="251" t="str">
        <f>IF(ISNUMBER(FIND(analysismethod10,'II_Program-level standards'!BL$13)),"",'II_Program-level standards'!BL$13&amp;analysismethod10)</f>
        <v xml:space="preserve">Language Capabilities: Contract
IHCP: Contract/Good-faith effort to contract; 
</v>
      </c>
      <c r="DT12" s="251" t="str">
        <f>IF(ISNUMBER(FIND(analysismethod10,'II_Program-level standards'!BM$13)),"",'II_Program-level standards'!BM$13&amp;analysismethod10)</f>
        <v xml:space="preserve">Language Capabilities: Contract
IHCP: Contract/Good-faith effort to contract; 
</v>
      </c>
      <c r="DU12" s="251" t="str">
        <f>IF(ISNUMBER(FIND(analysismethod10,'II_Program-level standards'!BN$13)),"",'II_Program-level standards'!BN$13&amp;analysismethod10)</f>
        <v xml:space="preserve">Language Capabilities: Contract
IHCP: Contract/Good-faith effort to contract; 
</v>
      </c>
      <c r="DV12" s="251" t="str">
        <f>IF(ISNUMBER(FIND(analysismethod10,'II_Program-level standards'!BO$13)),"",'II_Program-level standards'!BO$13&amp;analysismethod10)</f>
        <v xml:space="preserve">Language Capabilities: Contract
IHCP: Contract/Good-faith effort to contract; 
</v>
      </c>
      <c r="DW12" s="251" t="str">
        <f>IF(ISNUMBER(FIND(analysismethod10,'II_Program-level standards'!BP$13)),"",'II_Program-level standards'!BP$13&amp;analysismethod10)</f>
        <v xml:space="preserve">Language Capabilities: Contract
IHCP: Contract/Good-faith effort to contract; 
</v>
      </c>
      <c r="DX12" s="251" t="str">
        <f>IF(ISNUMBER(FIND(analysismethod10,'II_Program-level standards'!BQ$13)),"",'II_Program-level standards'!BQ$13&amp;analysismethod10)</f>
        <v xml:space="preserve">Language Capabilities: Contract
IHCP: Contract/Good-faith effort to contract; 
</v>
      </c>
      <c r="DY12" s="251" t="str">
        <f>IF(ISNUMBER(FIND(analysismethod10,'II_Program-level standards'!BR$13)),"",'II_Program-level standards'!BR$13&amp;analysismethod10)</f>
        <v xml:space="preserve">Language Capabilities: Contract
IHCP: Contract/Good-faith effort to contract; 
</v>
      </c>
      <c r="DZ12" s="251" t="str">
        <f>IF(ISNUMBER(FIND(analysismethod10,'II_Program-level standards'!BS$13)),"",'II_Program-level standards'!BS$13&amp;analysismethod10)</f>
        <v xml:space="preserve">Language Capabilities: Contract
IHCP: Contract/Good-faith effort to contract; 
</v>
      </c>
      <c r="EA12" s="251" t="str">
        <f>IF(ISNUMBER(FIND(analysismethod10,'II_Program-level standards'!BT$13)),"",'II_Program-level standards'!BT$13&amp;analysismethod10)</f>
        <v xml:space="preserve">Language Capabilities: Contract
IHCP: Contract/Good-faith effort to contract; 
</v>
      </c>
      <c r="EB12" s="251" t="str">
        <f>IF(ISNUMBER(FIND(analysismethod10,'II_Program-level standards'!BU$13)),"",'II_Program-level standards'!BU$13&amp;analysismethod10)</f>
        <v xml:space="preserve">Language Capabilities: Contract
IHCP: Contract/Good-faith effort to contract; 
</v>
      </c>
      <c r="EC12" s="251" t="str">
        <f>IF(ISNUMBER(FIND(analysismethod10,'II_Program-level standards'!BV$13)),"",'II_Program-level standards'!BV$13&amp;analysismethod10)</f>
        <v xml:space="preserve">Language Capabilities: Contract
IHCP: Contract/Good-faith effort to contract; 
</v>
      </c>
      <c r="ED12" s="251" t="str">
        <f>IF(ISNUMBER(FIND(analysismethod10,'II_Program-level standards'!BW$13)),"",'II_Program-level standards'!BW$13&amp;analysismethod10)</f>
        <v xml:space="preserve">Language Capabilities: Contract
IHCP: Contract/Good-faith effort to contract; 
</v>
      </c>
      <c r="EE12" s="251" t="str">
        <f>IF(ISNUMBER(FIND(analysismethod10,'II_Program-level standards'!BX$13)),"",'II_Program-level standards'!BX$13&amp;analysismethod10)</f>
        <v xml:space="preserve">Language Capabilities: Contract
IHCP: Contract/Good-faith effort to contract; 
</v>
      </c>
      <c r="EF12" s="251" t="str">
        <f>IF(ISNUMBER(FIND(analysismethod10,'II_Program-level standards'!BY$13)),"",'II_Program-level standards'!BY$13&amp;analysismethod10)</f>
        <v xml:space="preserve">Language Capabilities: Contract
IHCP: Contract/Good-faith effort to contract; 
</v>
      </c>
      <c r="EG12" s="251" t="str">
        <f>IF(ISNUMBER(FIND(analysismethod10,'II_Program-level standards'!BZ$13)),"",'II_Program-level standards'!BZ$13&amp;analysismethod10)</f>
        <v xml:space="preserve">Language Capabilities: Contract
IHCP: Contract/Good-faith effort to contract; 
</v>
      </c>
      <c r="EH12" s="251" t="str">
        <f>IF(ISNUMBER(FIND(analysismethod10,'II_Program-level standards'!CA$13)),"",'II_Program-level standards'!CA$13&amp;analysismethod10)</f>
        <v xml:space="preserve">Language Capabilities: Contract
IHCP: Contract/Good-faith effort to contract; 
</v>
      </c>
      <c r="EI12" s="251" t="str">
        <f>IF(ISNUMBER(FIND(analysismethod10,'II_Program-level standards'!CB$13)),"",'II_Program-level standards'!CB$13&amp;analysismethod10)</f>
        <v xml:space="preserve">Language Capabilities: Contract
IHCP: Contract/Good-faith effort to contract; 
</v>
      </c>
      <c r="EJ12" s="251" t="str">
        <f>IF(ISNUMBER(FIND(analysismethod10,'II_Program-level standards'!CC$13)),"",'II_Program-level standards'!CC$13&amp;analysismethod10)</f>
        <v xml:space="preserve">Language Capabilities: Contract
IHCP: Contract/Good-faith effort to contract; 
</v>
      </c>
      <c r="EK12" s="251" t="str">
        <f>IF(ISNUMBER(FIND(analysismethod10,'II_Program-level standards'!CD$13)),"",'II_Program-level standards'!CD$13&amp;analysismethod10)</f>
        <v xml:space="preserve">Language Capabilities: Contract
IHCP: Contract/Good-faith effort to contract; 
</v>
      </c>
      <c r="EL12" s="251" t="str">
        <f>IF(ISNUMBER(FIND(analysismethod10,'II_Program-level standards'!CE$13)),"",'II_Program-level standards'!CE$13&amp;analysismethod10)</f>
        <v xml:space="preserve">Language Capabilities: Contract
IHCP: Contract/Good-faith effort to contract; 
</v>
      </c>
      <c r="EM12" s="251" t="str">
        <f>IF(ISNUMBER(FIND(analysismethod10,'II_Program-level standards'!CF$13)),"",'II_Program-level standards'!CF$13&amp;analysismethod10)</f>
        <v xml:space="preserve">Language Capabilities: Contract
IHCP: Contract/Good-faith effort to contract; 
</v>
      </c>
      <c r="EN12" s="251" t="str">
        <f>IF(ISNUMBER(FIND(analysismethod10,'II_Program-level standards'!CG$13)),"",'II_Program-level standards'!CG$13&amp;analysismethod10)</f>
        <v xml:space="preserve">Language Capabilities: Contract
IHCP: Contract/Good-faith effort to contract; 
</v>
      </c>
      <c r="EO12" s="251" t="str">
        <f>IF(ISNUMBER(FIND(analysismethod10,'II_Program-level standards'!CH$13)),"",'II_Program-level standards'!CH$13&amp;analysismethod10)</f>
        <v xml:space="preserve">Language Capabilities: Contract
IHCP: Contract/Good-faith effort to contract; 
</v>
      </c>
      <c r="EP12" s="251" t="str">
        <f>IF(ISNUMBER(FIND(analysismethod10,'II_Program-level standards'!CI$13)),"",'II_Program-level standards'!CI$13&amp;analysismethod10)</f>
        <v xml:space="preserve">Language Capabilities: Contract
IHCP: Contract/Good-faith effort to contract; 
</v>
      </c>
      <c r="EQ12" s="251" t="str">
        <f>IF(ISNUMBER(FIND(analysismethod10,'II_Program-level standards'!CJ$13)),"",'II_Program-level standards'!CJ$13&amp;analysismethod10)</f>
        <v xml:space="preserve">Language Capabilities: Contract
IHCP: Contract/Good-faith effort to contract; 
</v>
      </c>
      <c r="ER12" s="251" t="str">
        <f>IF(ISNUMBER(FIND(analysismethod10,'II_Program-level standards'!CK$13)),"",'II_Program-level standards'!CK$13&amp;analysismethod10)</f>
        <v xml:space="preserve">Language Capabilities: Contract
IHCP: Contract/Good-faith effort to contract; 
</v>
      </c>
      <c r="ES12" s="251" t="str">
        <f>IF(ISNUMBER(FIND(analysismethod10,'II_Program-level standards'!CL$13)),"",'II_Program-level standards'!CL$13&amp;analysismethod10)</f>
        <v xml:space="preserve">Language Capabilities: Contract
IHCP: Contract/Good-faith effort to contract; 
</v>
      </c>
      <c r="ET12" s="251" t="str">
        <f>IF(ISNUMBER(FIND(analysismethod10,'II_Program-level standards'!CM$13)),"",'II_Program-level standards'!CM$13&amp;analysismethod10)</f>
        <v xml:space="preserve">Language Capabilities: Contract
IHCP: Contract/Good-faith effort to contract; 
</v>
      </c>
      <c r="EU12" s="251" t="str">
        <f>IF(ISNUMBER(FIND(analysismethod10,'II_Program-level standards'!CN$13)),"",'II_Program-level standards'!CN$13&amp;analysismethod10)</f>
        <v xml:space="preserve">Language Capabilities: Contract
IHCP: Contract/Good-faith effort to contract; 
</v>
      </c>
      <c r="EV12" s="251" t="str">
        <f>IF(ISNUMBER(FIND(analysismethod10,'II_Program-level standards'!CO$13)),"",'II_Program-level standards'!CO$13&amp;analysismethod10)</f>
        <v xml:space="preserve">Language Capabilities: Contract
IHCP: Contract/Good-faith effort to contract; 
</v>
      </c>
      <c r="EW12" s="251" t="str">
        <f>IF(ISNUMBER(FIND(analysismethod10,'II_Program-level standards'!CP$13)),"",'II_Program-level standards'!CP$13&amp;analysismethod10)</f>
        <v xml:space="preserve">Language Capabilities: Contract
IHCP: Contract/Good-faith effort to contract; 
</v>
      </c>
      <c r="EX12" s="251" t="str">
        <f>IF(ISNUMBER(FIND(analysismethod10,'II_Program-level standards'!CQ$13)),"",'II_Program-level standards'!CQ$13&amp;analysismethod10)</f>
        <v xml:space="preserve">Language Capabilities: Contract
IHCP: Contract/Good-faith effort to contract; 
</v>
      </c>
      <c r="EY12" s="251" t="str">
        <f>IF(ISNUMBER(FIND(analysismethod10,'II_Program-level standards'!CR$13)),"",'II_Program-level standards'!CR$13&amp;analysismethod10)</f>
        <v xml:space="preserve">Language Capabilities: Contract
IHCP: Contract/Good-faith effort to contract; 
</v>
      </c>
      <c r="EZ12" s="251" t="str">
        <f>IF(ISNUMBER(FIND(analysismethod10,'II_Program-level standards'!CS$13)),"",'II_Program-level standards'!CS$13&amp;analysismethod10)</f>
        <v xml:space="preserve">Language Capabilities: Contract
IHCP: Contract/Good-faith effort to contract; 
</v>
      </c>
      <c r="FA12" s="251" t="str">
        <f>IF(ISNUMBER(FIND(analysismethod10,'II_Program-level standards'!CT$13)),"",'II_Program-level standards'!CT$13&amp;analysismethod10)</f>
        <v xml:space="preserve">Language Capabilities: Contract
IHCP: Contract/Good-faith effort to contract; 
</v>
      </c>
      <c r="FB12" s="251" t="str">
        <f>IF(ISNUMBER(FIND(analysismethod10,'II_Program-level standards'!CU$13)),"",'II_Program-level standards'!CU$13&amp;analysismethod10)</f>
        <v xml:space="preserve">Language Capabilities: Contract
IHCP: Contract/Good-faith effort to contract; 
</v>
      </c>
      <c r="FC12" s="251" t="str">
        <f>IF(ISNUMBER(FIND(analysismethod10,'II_Program-level standards'!CV$13)),"",'II_Program-level standards'!CV$13&amp;analysismethod10)</f>
        <v xml:space="preserve">Language Capabilities: Contract
IHCP: Contract/Good-faith effort to contract; 
</v>
      </c>
      <c r="FD12" s="251" t="str">
        <f>IF(ISNUMBER(FIND(analysismethod10,'II_Program-level standards'!CW$13)),"",'II_Program-level standards'!CW$13&amp;analysismethod10)</f>
        <v xml:space="preserve">Language Capabilities: Contract
IHCP: Contract/Good-faith effort to contract; 
</v>
      </c>
      <c r="FE12" s="251" t="str">
        <f>IF(ISNUMBER(FIND(analysismethod10,'II_Program-level standards'!CX$13)),"",'II_Program-level standards'!CX$13&amp;analysismethod10)</f>
        <v xml:space="preserve">Language Capabilities: Contract
IHCP: Contract/Good-faith effort to contract; 
</v>
      </c>
      <c r="FF12" s="251" t="str">
        <f>IF(ISNUMBER(FIND(analysismethod10,'II_Program-level standards'!CY$13)),"",'II_Program-level standards'!CY$13&amp;analysismethod10)</f>
        <v xml:space="preserve">Language Capabilities: Contract
IHCP: Contract/Good-faith effort to contract; 
</v>
      </c>
      <c r="FG12" s="252" t="str">
        <f>IF(ISNUMBER(FIND(analysismethod10,'II_Program-level standards'!CZ$13)),"",'II_Program-level standards'!CZ$13&amp;analysismethod10)</f>
        <v xml:space="preserve">Language Capabilities: Contract
IHCP: Contract/Good-faith effort to contract; 
</v>
      </c>
    </row>
    <row r="13" spans="1:212" ht="15" thickBot="1">
      <c r="B13" s="11" t="s">
        <v>738</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739</v>
      </c>
      <c r="C14" s="11"/>
      <c r="D14" s="11"/>
      <c r="E14" s="11"/>
      <c r="F14" s="11"/>
      <c r="G14" s="11"/>
      <c r="J14" s="92"/>
      <c r="K14" s="91"/>
      <c r="L14" s="91"/>
      <c r="M14" s="91"/>
      <c r="N14" s="91"/>
      <c r="O14" s="91"/>
      <c r="P14" s="91"/>
      <c r="Q14" s="91"/>
      <c r="R14" s="91"/>
      <c r="S14" s="91"/>
      <c r="T14" s="91"/>
      <c r="BK14" s="13"/>
      <c r="BL14" s="13"/>
    </row>
    <row r="15" spans="1:212" ht="15" thickBot="1">
      <c r="B15" s="11" t="s">
        <v>740</v>
      </c>
      <c r="C15" s="11"/>
      <c r="D15" s="11"/>
      <c r="E15" s="11"/>
      <c r="F15" s="11"/>
      <c r="G15" s="11"/>
      <c r="J15" s="92"/>
      <c r="K15" s="91"/>
      <c r="L15" s="91"/>
      <c r="M15" s="91"/>
      <c r="N15" s="91"/>
      <c r="O15" s="91"/>
      <c r="P15" s="91"/>
      <c r="Q15" s="91"/>
      <c r="R15" s="91"/>
      <c r="S15" s="91"/>
      <c r="T15" s="91"/>
      <c r="BK15" s="13"/>
      <c r="BL15" s="13"/>
    </row>
    <row r="16" spans="1:212" ht="15.75" thickTop="1">
      <c r="B16" s="11" t="s">
        <v>741</v>
      </c>
      <c r="C16" s="11"/>
      <c r="D16" s="11"/>
      <c r="E16" s="11"/>
      <c r="F16" s="11"/>
      <c r="G16" s="11"/>
      <c r="J16" s="92"/>
      <c r="K16" s="91"/>
      <c r="L16" s="91"/>
      <c r="M16" s="91"/>
      <c r="N16" s="91"/>
      <c r="O16" s="91"/>
      <c r="P16" s="91"/>
      <c r="Q16" s="91"/>
      <c r="R16" s="91"/>
      <c r="S16" s="91"/>
      <c r="T16" s="91"/>
      <c r="BJ16" s="268" t="s">
        <v>742</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Network Adequacy Certification Tool (NACT); 
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Network Adequacy Certification Tool (NACT); 
Language Capabilities: Contract
IHCP: Contract/Good-faith effort to contract; 
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743</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744</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745</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746</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747</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748</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749</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Network Adequacy Certification Tool (NACT); 
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xml:space="preserve">Timely Access Data Tool (TADT);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Network Adequacy Certification Tool (NACT); 
Language Capabilities: Contract
IHCP: Contract/Good-faith effort to contract; 
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750</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Network Adequacy Certification Tool (NACT); 
</v>
      </c>
      <c r="BM24" s="251" t="str">
        <f>IF(ISNUMBER(FIND(analysismethod9,'III_Plan comp 438.68 {Plan 1}'!F$15)),"",'III_Plan comp 438.68 {Plan 1}'!F$15&amp;analysismethod9)</f>
        <v xml:space="preserve">Network Adequacy Certification Tool (NACT); 
</v>
      </c>
      <c r="BN24" s="251" t="str">
        <f>IF(ISNUMBER(FIND(analysismethod9,'III_Plan comp 438.68 {Plan 1}'!G$15)),"",'III_Plan comp 438.68 {Plan 1}'!G$15&amp;analysismethod9)</f>
        <v xml:space="preserve">Network Adequacy Certification Tool (NACT); 
</v>
      </c>
      <c r="BO24" s="251" t="str">
        <f>IF(ISNUMBER(FIND(analysismethod9,'III_Plan comp 438.68 {Plan 1}'!H$15)),"",'III_Plan comp 438.68 {Plan 1}'!H$15&amp;analysismethod9)</f>
        <v xml:space="preserve">Network Adequacy Certification Tool (NACT); 
</v>
      </c>
      <c r="BP24" s="251" t="str">
        <f>IF(ISNUMBER(FIND(analysismethod9,'III_Plan comp 438.68 {Plan 1}'!I$15)),"",'III_Plan comp 438.68 {Plan 1}'!I$15&amp;analysismethod9)</f>
        <v/>
      </c>
      <c r="BQ24" s="251" t="str">
        <f>IF(ISNUMBER(FIND(analysismethod9,'III_Plan comp 438.68 {Plan 1}'!J$15)),"",'III_Plan comp 438.68 {Plan 1}'!J$15&amp;analysismethod9)</f>
        <v xml:space="preserve">Network Adequacy Certification Tool (NACT); 
</v>
      </c>
      <c r="BR24" s="251" t="str">
        <f>IF(ISNUMBER(FIND(analysismethod9,'III_Plan comp 438.68 {Plan 1}'!K$15)),"",'III_Plan comp 438.68 {Plan 1}'!K$15&amp;analysismethod9)</f>
        <v xml:space="preserve">Network Adequacy Certification Tool (NACT); 
</v>
      </c>
      <c r="BS24" s="251" t="str">
        <f>IF(ISNUMBER(FIND(analysismethod9,'III_Plan comp 438.68 {Plan 1}'!L$15)),"",'III_Plan comp 438.68 {Plan 1}'!L$15&amp;analysismethod9)</f>
        <v xml:space="preserve">Network Adequacy Certification Tool (NACT); 
</v>
      </c>
      <c r="BT24" s="251" t="str">
        <f>IF(ISNUMBER(FIND(analysismethod9,'III_Plan comp 438.68 {Plan 1}'!M$15)),"",'III_Plan comp 438.68 {Plan 1}'!M$15&amp;analysismethod9)</f>
        <v xml:space="preserve">Network Adequacy Certification Tool (NACT); 
</v>
      </c>
      <c r="BU24" s="251" t="str">
        <f>IF(ISNUMBER(FIND(analysismethod9,'III_Plan comp 438.68 {Plan 1}'!N$15)),"",'III_Plan comp 438.68 {Plan 1}'!N$15&amp;analysismethod9)</f>
        <v xml:space="preserve">Network Adequacy Certification Tool (NACT); 
</v>
      </c>
      <c r="BV24" s="251" t="str">
        <f>IF(ISNUMBER(FIND(analysismethod9,'III_Plan comp 438.68 {Plan 1}'!O$15)),"",'III_Plan comp 438.68 {Plan 1}'!O$15&amp;analysismethod9)</f>
        <v xml:space="preserve">Network Adequacy Certification Tool (NACT); 
</v>
      </c>
      <c r="BW24" s="251" t="str">
        <f>IF(ISNUMBER(FIND(analysismethod9,'III_Plan comp 438.68 {Plan 1}'!P$15)),"",'III_Plan comp 438.68 {Plan 1}'!P$15&amp;analysismethod9)</f>
        <v/>
      </c>
      <c r="BX24" s="251" t="str">
        <f>IF(ISNUMBER(FIND(analysismethod9,'III_Plan comp 438.68 {Plan 1}'!Q$15)),"",'III_Plan comp 438.68 {Plan 1}'!Q$15&amp;analysismethod9)</f>
        <v xml:space="preserve">Network Adequacy Certification Tool (NACT); 
</v>
      </c>
      <c r="BY24" s="251" t="str">
        <f>IF(ISNUMBER(FIND(analysismethod9,'III_Plan comp 438.68 {Plan 1}'!R$15)),"",'III_Plan comp 438.68 {Plan 1}'!R$15&amp;analysismethod9)</f>
        <v xml:space="preserve">Network Adequacy Certification Tool (NACT); 
</v>
      </c>
      <c r="BZ24" s="251" t="str">
        <f>IF(ISNUMBER(FIND(analysismethod9,'III_Plan comp 438.68 {Plan 1}'!S$15)),"",'III_Plan comp 438.68 {Plan 1}'!S$15&amp;analysismethod9)</f>
        <v xml:space="preserve">Network Adequacy Certification Tool (NACT); 
</v>
      </c>
      <c r="CA24" s="251" t="str">
        <f>IF(ISNUMBER(FIND(analysismethod9,'III_Plan comp 438.68 {Plan 1}'!T$15)),"",'III_Plan comp 438.68 {Plan 1}'!T$15&amp;analysismethod9)</f>
        <v xml:space="preserve">Network Adequacy Certification Tool (NACT); 
</v>
      </c>
      <c r="CB24" s="251" t="str">
        <f>IF(ISNUMBER(FIND(analysismethod9,'III_Plan comp 438.68 {Plan 1}'!U$15)),"",'III_Plan comp 438.68 {Plan 1}'!U$15&amp;analysismethod9)</f>
        <v xml:space="preserve">Network Adequacy Certification Tool (NACT); 
</v>
      </c>
      <c r="CC24" s="251" t="str">
        <f>IF(ISNUMBER(FIND(analysismethod9,'III_Plan comp 438.68 {Plan 1}'!V$15)),"",'III_Plan comp 438.68 {Plan 1}'!V$15&amp;analysismethod9)</f>
        <v xml:space="preserve">Network Adequacy Certification Tool (NACT); 
</v>
      </c>
      <c r="CD24" s="251" t="str">
        <f>IF(ISNUMBER(FIND(analysismethod9,'III_Plan comp 438.68 {Plan 1}'!W$15)),"",'III_Plan comp 438.68 {Plan 1}'!W$15&amp;analysismethod9)</f>
        <v xml:space="preserve">Network Adequacy Certification Tool (NACT); 
</v>
      </c>
      <c r="CE24" s="251" t="str">
        <f>IF(ISNUMBER(FIND(analysismethod9,'III_Plan comp 438.68 {Plan 1}'!X$15)),"",'III_Plan comp 438.68 {Plan 1}'!X$15&amp;analysismethod9)</f>
        <v xml:space="preserve">Network Adequacy Certification Tool (NACT); 
</v>
      </c>
      <c r="CF24" s="251" t="str">
        <f>IF(ISNUMBER(FIND(analysismethod9,'III_Plan comp 438.68 {Plan 1}'!Y$15)),"",'III_Plan comp 438.68 {Plan 1}'!Y$15&amp;analysismethod9)</f>
        <v xml:space="preserve">Network Adequacy Certification Tool (NACT); 
</v>
      </c>
      <c r="CG24" s="251" t="str">
        <f>IF(ISNUMBER(FIND(analysismethod9,'III_Plan comp 438.68 {Plan 1}'!Z$15)),"",'III_Plan comp 438.68 {Plan 1}'!Z$15&amp;analysismethod9)</f>
        <v xml:space="preserve">Network Adequacy Certification Tool (NACT); 
</v>
      </c>
      <c r="CH24" s="251" t="str">
        <f>IF(ISNUMBER(FIND(analysismethod9,'III_Plan comp 438.68 {Plan 1}'!AA$15)),"",'III_Plan comp 438.68 {Plan 1}'!AA$15&amp;analysismethod9)</f>
        <v xml:space="preserve">Network Adequacy Certification Tool (NACT); 
</v>
      </c>
      <c r="CI24" s="251" t="str">
        <f>IF(ISNUMBER(FIND(analysismethod9,'III_Plan comp 438.68 {Plan 1}'!AB$15)),"",'III_Plan comp 438.68 {Plan 1}'!AB$15&amp;analysismethod9)</f>
        <v xml:space="preserve">Network Adequacy Certification Tool (NACT); 
</v>
      </c>
      <c r="CJ24" s="251" t="str">
        <f>IF(ISNUMBER(FIND(analysismethod9,'III_Plan comp 438.68 {Plan 1}'!AC$15)),"",'III_Plan comp 438.68 {Plan 1}'!AC$15&amp;analysismethod9)</f>
        <v xml:space="preserve">Network Adequacy Certification Tool (NACT); 
</v>
      </c>
      <c r="CK24" s="251" t="str">
        <f>IF(ISNUMBER(FIND(analysismethod9,'III_Plan comp 438.68 {Plan 1}'!AD$15)),"",'III_Plan comp 438.68 {Plan 1}'!AD$15&amp;analysismethod9)</f>
        <v xml:space="preserve">Network Adequacy Certification Tool (NACT); 
</v>
      </c>
      <c r="CL24" s="251" t="str">
        <f>IF(ISNUMBER(FIND(analysismethod9,'III_Plan comp 438.68 {Plan 1}'!AE$15)),"",'III_Plan comp 438.68 {Plan 1}'!AE$15&amp;analysismethod9)</f>
        <v xml:space="preserve">Network Adequacy Certification Tool (NACT); 
</v>
      </c>
      <c r="CM24" s="251" t="str">
        <f>IF(ISNUMBER(FIND(analysismethod9,'III_Plan comp 438.68 {Plan 1}'!AF$15)),"",'III_Plan comp 438.68 {Plan 1}'!AF$15&amp;analysismethod9)</f>
        <v xml:space="preserve">Network Adequacy Certification Tool (NACT); 
</v>
      </c>
      <c r="CN24" s="251" t="str">
        <f>IF(ISNUMBER(FIND(analysismethod9,'III_Plan comp 438.68 {Plan 1}'!AG$15)),"",'III_Plan comp 438.68 {Plan 1}'!AG$15&amp;analysismethod9)</f>
        <v xml:space="preserve">Network Adequacy Certification Tool (NACT); 
</v>
      </c>
      <c r="CO24" s="251" t="str">
        <f>IF(ISNUMBER(FIND(analysismethod9,'III_Plan comp 438.68 {Plan 1}'!AH$15)),"",'III_Plan comp 438.68 {Plan 1}'!AH$15&amp;analysismethod9)</f>
        <v xml:space="preserve">Network Adequacy Certification Tool (NACT); 
</v>
      </c>
      <c r="CP24" s="251" t="str">
        <f>IF(ISNUMBER(FIND(analysismethod9,'III_Plan comp 438.68 {Plan 1}'!AI$15)),"",'III_Plan comp 438.68 {Plan 1}'!AI$15&amp;analysismethod9)</f>
        <v xml:space="preserve">Network Adequacy Certification Tool (NACT); 
</v>
      </c>
      <c r="CQ24" s="251" t="str">
        <f>IF(ISNUMBER(FIND(analysismethod9,'III_Plan comp 438.68 {Plan 1}'!AJ$15)),"",'III_Plan comp 438.68 {Plan 1}'!AJ$15&amp;analysismethod9)</f>
        <v xml:space="preserve">Network Adequacy Certification Tool (NACT); 
</v>
      </c>
      <c r="CR24" s="251" t="str">
        <f>IF(ISNUMBER(FIND(analysismethod9,'III_Plan comp 438.68 {Plan 1}'!AK$15)),"",'III_Plan comp 438.68 {Plan 1}'!AK$15&amp;analysismethod9)</f>
        <v xml:space="preserve">Network Adequacy Certification Tool (NACT); 
</v>
      </c>
      <c r="CS24" s="251" t="str">
        <f>IF(ISNUMBER(FIND(analysismethod9,'III_Plan comp 438.68 {Plan 1}'!AL$15)),"",'III_Plan comp 438.68 {Plan 1}'!AL$15&amp;analysismethod9)</f>
        <v xml:space="preserve">Network Adequacy Certification Tool (NACT); 
</v>
      </c>
      <c r="CT24" s="251" t="str">
        <f>IF(ISNUMBER(FIND(analysismethod9,'III_Plan comp 438.68 {Plan 1}'!AM$15)),"",'III_Plan comp 438.68 {Plan 1}'!AM$15&amp;analysismethod9)</f>
        <v xml:space="preserve">Network Adequacy Certification Tool (NACT); 
</v>
      </c>
      <c r="CU24" s="251" t="str">
        <f>IF(ISNUMBER(FIND(analysismethod9,'III_Plan comp 438.68 {Plan 1}'!AN$15)),"",'III_Plan comp 438.68 {Plan 1}'!AN$15&amp;analysismethod9)</f>
        <v xml:space="preserve">Network Adequacy Certification Tool (NACT); 
</v>
      </c>
      <c r="CV24" s="251" t="str">
        <f>IF(ISNUMBER(FIND(analysismethod9,'III_Plan comp 438.68 {Plan 1}'!AO$15)),"",'III_Plan comp 438.68 {Plan 1}'!AO$15&amp;analysismethod9)</f>
        <v xml:space="preserve">Network Adequacy Certification Tool (NACT); 
</v>
      </c>
      <c r="CW24" s="251" t="str">
        <f>IF(ISNUMBER(FIND(analysismethod9,'III_Plan comp 438.68 {Plan 1}'!AP$15)),"",'III_Plan comp 438.68 {Plan 1}'!AP$15&amp;analysismethod9)</f>
        <v xml:space="preserve">Network Adequacy Certification Tool (NACT); 
</v>
      </c>
      <c r="CX24" s="251" t="str">
        <f>IF(ISNUMBER(FIND(analysismethod9,'III_Plan comp 438.68 {Plan 1}'!AQ$15)),"",'III_Plan comp 438.68 {Plan 1}'!AQ$15&amp;analysismethod9)</f>
        <v xml:space="preserve">Network Adequacy Certification Tool (NACT); 
</v>
      </c>
      <c r="CY24" s="251" t="str">
        <f>IF(ISNUMBER(FIND(analysismethod9,'III_Plan comp 438.68 {Plan 1}'!AR$15)),"",'III_Plan comp 438.68 {Plan 1}'!AR$15&amp;analysismethod9)</f>
        <v xml:space="preserve">Network Adequacy Certification Tool (NACT); 
</v>
      </c>
      <c r="CZ24" s="251" t="str">
        <f>IF(ISNUMBER(FIND(analysismethod9,'III_Plan comp 438.68 {Plan 1}'!AS$15)),"",'III_Plan comp 438.68 {Plan 1}'!AS$15&amp;analysismethod9)</f>
        <v xml:space="preserve">Network Adequacy Certification Tool (NACT); 
</v>
      </c>
      <c r="DA24" s="251" t="str">
        <f>IF(ISNUMBER(FIND(analysismethod9,'III_Plan comp 438.68 {Plan 1}'!AT$15)),"",'III_Plan comp 438.68 {Plan 1}'!AT$15&amp;analysismethod9)</f>
        <v xml:space="preserve">Network Adequacy Certification Tool (NACT); 
</v>
      </c>
      <c r="DB24" s="251" t="str">
        <f>IF(ISNUMBER(FIND(analysismethod9,'III_Plan comp 438.68 {Plan 1}'!AU$15)),"",'III_Plan comp 438.68 {Plan 1}'!AU$15&amp;analysismethod9)</f>
        <v xml:space="preserve">Network Adequacy Certification Tool (NACT); 
</v>
      </c>
      <c r="DC24" s="251" t="str">
        <f>IF(ISNUMBER(FIND(analysismethod9,'III_Plan comp 438.68 {Plan 1}'!AV$15)),"",'III_Plan comp 438.68 {Plan 1}'!AV$15&amp;analysismethod9)</f>
        <v xml:space="preserve">Network Adequacy Certification Tool (NACT); 
</v>
      </c>
      <c r="DD24" s="251" t="str">
        <f>IF(ISNUMBER(FIND(analysismethod9,'III_Plan comp 438.68 {Plan 1}'!AW$15)),"",'III_Plan comp 438.68 {Plan 1}'!AW$15&amp;analysismethod9)</f>
        <v xml:space="preserve">Network Adequacy Certification Tool (NACT); 
</v>
      </c>
      <c r="DE24" s="251" t="str">
        <f>IF(ISNUMBER(FIND(analysismethod9,'III_Plan comp 438.68 {Plan 1}'!AX$15)),"",'III_Plan comp 438.68 {Plan 1}'!AX$15&amp;analysismethod9)</f>
        <v xml:space="preserve">Network Adequacy Certification Tool (NACT); 
</v>
      </c>
      <c r="DF24" s="251" t="str">
        <f>IF(ISNUMBER(FIND(analysismethod9,'III_Plan comp 438.68 {Plan 1}'!AY$15)),"",'III_Plan comp 438.68 {Plan 1}'!AY$15&amp;analysismethod9)</f>
        <v xml:space="preserve">Network Adequacy Certification Tool (NACT); 
</v>
      </c>
      <c r="DG24" s="251" t="str">
        <f>IF(ISNUMBER(FIND(analysismethod9,'III_Plan comp 438.68 {Plan 1}'!AZ$15)),"",'III_Plan comp 438.68 {Plan 1}'!AZ$15&amp;analysismethod9)</f>
        <v xml:space="preserve">Network Adequacy Certification Tool (NACT); 
</v>
      </c>
      <c r="DH24" s="251" t="str">
        <f>IF(ISNUMBER(FIND(analysismethod9,'III_Plan comp 438.68 {Plan 1}'!BA$15)),"",'III_Plan comp 438.68 {Plan 1}'!BA$15&amp;analysismethod9)</f>
        <v xml:space="preserve">Network Adequacy Certification Tool (NACT); 
</v>
      </c>
      <c r="DI24" s="251" t="str">
        <f>IF(ISNUMBER(FIND(analysismethod9,'III_Plan comp 438.68 {Plan 1}'!BB$15)),"",'III_Plan comp 438.68 {Plan 1}'!BB$15&amp;analysismethod9)</f>
        <v xml:space="preserve">Network Adequacy Certification Tool (NACT); 
</v>
      </c>
      <c r="DJ24" s="251" t="str">
        <f>IF(ISNUMBER(FIND(analysismethod9,'III_Plan comp 438.68 {Plan 1}'!BC$15)),"",'III_Plan comp 438.68 {Plan 1}'!BC$15&amp;analysismethod9)</f>
        <v xml:space="preserve">Network Adequacy Certification Tool (NACT); 
</v>
      </c>
      <c r="DK24" s="251" t="str">
        <f>IF(ISNUMBER(FIND(analysismethod9,'III_Plan comp 438.68 {Plan 1}'!BD$15)),"",'III_Plan comp 438.68 {Plan 1}'!BD$15&amp;analysismethod9)</f>
        <v xml:space="preserve">Network Adequacy Certification Tool (NACT); 
</v>
      </c>
      <c r="DL24" s="251" t="str">
        <f>IF(ISNUMBER(FIND(analysismethod9,'III_Plan comp 438.68 {Plan 1}'!BE$15)),"",'III_Plan comp 438.68 {Plan 1}'!BE$15&amp;analysismethod9)</f>
        <v xml:space="preserve">Network Adequacy Certification Tool (NACT); 
</v>
      </c>
      <c r="DM24" s="251" t="str">
        <f>IF(ISNUMBER(FIND(analysismethod9,'III_Plan comp 438.68 {Plan 1}'!BF$15)),"",'III_Plan comp 438.68 {Plan 1}'!BF$15&amp;analysismethod9)</f>
        <v xml:space="preserve">Network Adequacy Certification Tool (NACT); 
</v>
      </c>
      <c r="DN24" s="251" t="str">
        <f>IF(ISNUMBER(FIND(analysismethod9,'III_Plan comp 438.68 {Plan 1}'!BG$15)),"",'III_Plan comp 438.68 {Plan 1}'!BG$15&amp;analysismethod9)</f>
        <v xml:space="preserve">Network Adequacy Certification Tool (NACT); 
</v>
      </c>
      <c r="DO24" s="251" t="str">
        <f>IF(ISNUMBER(FIND(analysismethod9,'III_Plan comp 438.68 {Plan 1}'!BH$15)),"",'III_Plan comp 438.68 {Plan 1}'!BH$15&amp;analysismethod9)</f>
        <v xml:space="preserve">Network Adequacy Certification Tool (NACT); 
</v>
      </c>
      <c r="DP24" s="251" t="str">
        <f>IF(ISNUMBER(FIND(analysismethod9,'III_Plan comp 438.68 {Plan 1}'!BI$15)),"",'III_Plan comp 438.68 {Plan 1}'!BI$15&amp;analysismethod9)</f>
        <v xml:space="preserve">Network Adequacy Certification Tool (NACT); 
</v>
      </c>
      <c r="DQ24" s="251" t="str">
        <f>IF(ISNUMBER(FIND(analysismethod9,'III_Plan comp 438.68 {Plan 1}'!BJ$15)),"",'III_Plan comp 438.68 {Plan 1}'!BJ$15&amp;analysismethod9)</f>
        <v xml:space="preserve">Network Adequacy Certification Tool (NACT); 
</v>
      </c>
      <c r="DR24" s="251" t="str">
        <f>IF(ISNUMBER(FIND(analysismethod9,'III_Plan comp 438.68 {Plan 1}'!BK$15)),"",'III_Plan comp 438.68 {Plan 1}'!BK$15&amp;analysismethod9)</f>
        <v xml:space="preserve">Network Adequacy Certification Tool (NACT); 
</v>
      </c>
      <c r="DS24" s="251" t="str">
        <f>IF(ISNUMBER(FIND(analysismethod9,'III_Plan comp 438.68 {Plan 1}'!BL$15)),"",'III_Plan comp 438.68 {Plan 1}'!BL$15&amp;analysismethod9)</f>
        <v xml:space="preserve">Network Adequacy Certification Tool (NACT); 
</v>
      </c>
      <c r="DT24" s="251" t="str">
        <f>IF(ISNUMBER(FIND(analysismethod9,'III_Plan comp 438.68 {Plan 1}'!BM$15)),"",'III_Plan comp 438.68 {Plan 1}'!BM$15&amp;analysismethod9)</f>
        <v xml:space="preserve">Network Adequacy Certification Tool (NACT); 
</v>
      </c>
      <c r="DU24" s="251" t="str">
        <f>IF(ISNUMBER(FIND(analysismethod9,'III_Plan comp 438.68 {Plan 1}'!BN$15)),"",'III_Plan comp 438.68 {Plan 1}'!BN$15&amp;analysismethod9)</f>
        <v xml:space="preserve">Network Adequacy Certification Tool (NACT); 
</v>
      </c>
      <c r="DV24" s="251" t="str">
        <f>IF(ISNUMBER(FIND(analysismethod9,'III_Plan comp 438.68 {Plan 1}'!BO$15)),"",'III_Plan comp 438.68 {Plan 1}'!BO$15&amp;analysismethod9)</f>
        <v xml:space="preserve">Network Adequacy Certification Tool (NACT); 
</v>
      </c>
      <c r="DW24" s="251" t="str">
        <f>IF(ISNUMBER(FIND(analysismethod9,'III_Plan comp 438.68 {Plan 1}'!BP$15)),"",'III_Plan comp 438.68 {Plan 1}'!BP$15&amp;analysismethod9)</f>
        <v xml:space="preserve">Network Adequacy Certification Tool (NACT); 
</v>
      </c>
      <c r="DX24" s="251" t="str">
        <f>IF(ISNUMBER(FIND(analysismethod9,'III_Plan comp 438.68 {Plan 1}'!BQ$15)),"",'III_Plan comp 438.68 {Plan 1}'!BQ$15&amp;analysismethod9)</f>
        <v xml:space="preserve">Network Adequacy Certification Tool (NACT); 
</v>
      </c>
      <c r="DY24" s="251" t="str">
        <f>IF(ISNUMBER(FIND(analysismethod9,'III_Plan comp 438.68 {Plan 1}'!BR$15)),"",'III_Plan comp 438.68 {Plan 1}'!BR$15&amp;analysismethod9)</f>
        <v xml:space="preserve">Network Adequacy Certification Tool (NACT); 
</v>
      </c>
      <c r="DZ24" s="251" t="str">
        <f>IF(ISNUMBER(FIND(analysismethod9,'III_Plan comp 438.68 {Plan 1}'!BS$15)),"",'III_Plan comp 438.68 {Plan 1}'!BS$15&amp;analysismethod9)</f>
        <v xml:space="preserve">Network Adequacy Certification Tool (NACT); 
</v>
      </c>
      <c r="EA24" s="251" t="str">
        <f>IF(ISNUMBER(FIND(analysismethod9,'III_Plan comp 438.68 {Plan 1}'!BT$15)),"",'III_Plan comp 438.68 {Plan 1}'!BT$15&amp;analysismethod9)</f>
        <v xml:space="preserve">Network Adequacy Certification Tool (NACT); 
</v>
      </c>
      <c r="EB24" s="251" t="str">
        <f>IF(ISNUMBER(FIND(analysismethod9,'III_Plan comp 438.68 {Plan 1}'!BU$15)),"",'III_Plan comp 438.68 {Plan 1}'!BU$15&amp;analysismethod9)</f>
        <v xml:space="preserve">Network Adequacy Certification Tool (NACT); 
</v>
      </c>
      <c r="EC24" s="251" t="str">
        <f>IF(ISNUMBER(FIND(analysismethod9,'III_Plan comp 438.68 {Plan 1}'!BV$15)),"",'III_Plan comp 438.68 {Plan 1}'!BV$15&amp;analysismethod9)</f>
        <v xml:space="preserve">Network Adequacy Certification Tool (NACT); 
</v>
      </c>
      <c r="ED24" s="251" t="str">
        <f>IF(ISNUMBER(FIND(analysismethod9,'III_Plan comp 438.68 {Plan 1}'!BW$15)),"",'III_Plan comp 438.68 {Plan 1}'!BW$15&amp;analysismethod9)</f>
        <v xml:space="preserve">Network Adequacy Certification Tool (NACT); 
</v>
      </c>
      <c r="EE24" s="251" t="str">
        <f>IF(ISNUMBER(FIND(analysismethod9,'III_Plan comp 438.68 {Plan 1}'!BX$15)),"",'III_Plan comp 438.68 {Plan 1}'!BX$15&amp;analysismethod9)</f>
        <v xml:space="preserve">Network Adequacy Certification Tool (NACT); 
</v>
      </c>
      <c r="EF24" s="251" t="str">
        <f>IF(ISNUMBER(FIND(analysismethod9,'III_Plan comp 438.68 {Plan 1}'!BY$15)),"",'III_Plan comp 438.68 {Plan 1}'!BY$15&amp;analysismethod9)</f>
        <v xml:space="preserve">Network Adequacy Certification Tool (NACT); 
</v>
      </c>
      <c r="EG24" s="251" t="str">
        <f>IF(ISNUMBER(FIND(analysismethod9,'III_Plan comp 438.68 {Plan 1}'!BZ$15)),"",'III_Plan comp 438.68 {Plan 1}'!BZ$15&amp;analysismethod9)</f>
        <v xml:space="preserve">Network Adequacy Certification Tool (NACT); 
</v>
      </c>
      <c r="EH24" s="251" t="str">
        <f>IF(ISNUMBER(FIND(analysismethod9,'III_Plan comp 438.68 {Plan 1}'!CA$15)),"",'III_Plan comp 438.68 {Plan 1}'!CA$15&amp;analysismethod9)</f>
        <v xml:space="preserve">Network Adequacy Certification Tool (NACT); 
</v>
      </c>
      <c r="EI24" s="251" t="str">
        <f>IF(ISNUMBER(FIND(analysismethod9,'III_Plan comp 438.68 {Plan 1}'!CB$15)),"",'III_Plan comp 438.68 {Plan 1}'!CB$15&amp;analysismethod9)</f>
        <v xml:space="preserve">Network Adequacy Certification Tool (NACT); 
</v>
      </c>
      <c r="EJ24" s="251" t="str">
        <f>IF(ISNUMBER(FIND(analysismethod9,'III_Plan comp 438.68 {Plan 1}'!CC$15)),"",'III_Plan comp 438.68 {Plan 1}'!CC$15&amp;analysismethod9)</f>
        <v xml:space="preserve">Network Adequacy Certification Tool (NACT); 
</v>
      </c>
      <c r="EK24" s="251" t="str">
        <f>IF(ISNUMBER(FIND(analysismethod9,'III_Plan comp 438.68 {Plan 1}'!CD$15)),"",'III_Plan comp 438.68 {Plan 1}'!CD$15&amp;analysismethod9)</f>
        <v xml:space="preserve">Network Adequacy Certification Tool (NACT); 
</v>
      </c>
      <c r="EL24" s="251" t="str">
        <f>IF(ISNUMBER(FIND(analysismethod9,'III_Plan comp 438.68 {Plan 1}'!CE$15)),"",'III_Plan comp 438.68 {Plan 1}'!CE$15&amp;analysismethod9)</f>
        <v xml:space="preserve">Network Adequacy Certification Tool (NACT); 
</v>
      </c>
      <c r="EM24" s="251" t="str">
        <f>IF(ISNUMBER(FIND(analysismethod9,'III_Plan comp 438.68 {Plan 1}'!CF$15)),"",'III_Plan comp 438.68 {Plan 1}'!CF$15&amp;analysismethod9)</f>
        <v xml:space="preserve">Network Adequacy Certification Tool (NACT); 
</v>
      </c>
      <c r="EN24" s="251" t="str">
        <f>IF(ISNUMBER(FIND(analysismethod9,'III_Plan comp 438.68 {Plan 1}'!CG$15)),"",'III_Plan comp 438.68 {Plan 1}'!CG$15&amp;analysismethod9)</f>
        <v xml:space="preserve">Network Adequacy Certification Tool (NACT); 
</v>
      </c>
      <c r="EO24" s="251" t="str">
        <f>IF(ISNUMBER(FIND(analysismethod9,'III_Plan comp 438.68 {Plan 1}'!CH$15)),"",'III_Plan comp 438.68 {Plan 1}'!CH$15&amp;analysismethod9)</f>
        <v xml:space="preserve">Network Adequacy Certification Tool (NACT); 
</v>
      </c>
      <c r="EP24" s="251" t="str">
        <f>IF(ISNUMBER(FIND(analysismethod9,'III_Plan comp 438.68 {Plan 1}'!CI$15)),"",'III_Plan comp 438.68 {Plan 1}'!CI$15&amp;analysismethod9)</f>
        <v xml:space="preserve">Network Adequacy Certification Tool (NACT); 
</v>
      </c>
      <c r="EQ24" s="251" t="str">
        <f>IF(ISNUMBER(FIND(analysismethod9,'III_Plan comp 438.68 {Plan 1}'!CJ$15)),"",'III_Plan comp 438.68 {Plan 1}'!CJ$15&amp;analysismethod9)</f>
        <v xml:space="preserve">Network Adequacy Certification Tool (NACT); 
</v>
      </c>
      <c r="ER24" s="251" t="str">
        <f>IF(ISNUMBER(FIND(analysismethod9,'III_Plan comp 438.68 {Plan 1}'!CK$15)),"",'III_Plan comp 438.68 {Plan 1}'!CK$15&amp;analysismethod9)</f>
        <v xml:space="preserve">Network Adequacy Certification Tool (NACT); 
</v>
      </c>
      <c r="ES24" s="251" t="str">
        <f>IF(ISNUMBER(FIND(analysismethod9,'III_Plan comp 438.68 {Plan 1}'!CL$15)),"",'III_Plan comp 438.68 {Plan 1}'!CL$15&amp;analysismethod9)</f>
        <v xml:space="preserve">Network Adequacy Certification Tool (NACT); 
</v>
      </c>
      <c r="ET24" s="251" t="str">
        <f>IF(ISNUMBER(FIND(analysismethod9,'III_Plan comp 438.68 {Plan 1}'!CM$15)),"",'III_Plan comp 438.68 {Plan 1}'!CM$15&amp;analysismethod9)</f>
        <v xml:space="preserve">Network Adequacy Certification Tool (NACT); 
</v>
      </c>
      <c r="EU24" s="251" t="str">
        <f>IF(ISNUMBER(FIND(analysismethod9,'III_Plan comp 438.68 {Plan 1}'!CN$15)),"",'III_Plan comp 438.68 {Plan 1}'!CN$15&amp;analysismethod9)</f>
        <v xml:space="preserve">Network Adequacy Certification Tool (NACT); 
</v>
      </c>
      <c r="EV24" s="251" t="str">
        <f>IF(ISNUMBER(FIND(analysismethod9,'III_Plan comp 438.68 {Plan 1}'!CO$15)),"",'III_Plan comp 438.68 {Plan 1}'!CO$15&amp;analysismethod9)</f>
        <v xml:space="preserve">Network Adequacy Certification Tool (NACT); 
</v>
      </c>
      <c r="EW24" s="251" t="str">
        <f>IF(ISNUMBER(FIND(analysismethod9,'III_Plan comp 438.68 {Plan 1}'!CP$15)),"",'III_Plan comp 438.68 {Plan 1}'!CP$15&amp;analysismethod9)</f>
        <v xml:space="preserve">Network Adequacy Certification Tool (NACT); 
</v>
      </c>
      <c r="EX24" s="251" t="str">
        <f>IF(ISNUMBER(FIND(analysismethod9,'III_Plan comp 438.68 {Plan 1}'!CQ$15)),"",'III_Plan comp 438.68 {Plan 1}'!CQ$15&amp;analysismethod9)</f>
        <v xml:space="preserve">Network Adequacy Certification Tool (NACT); 
</v>
      </c>
      <c r="EY24" s="251" t="str">
        <f>IF(ISNUMBER(FIND(analysismethod9,'III_Plan comp 438.68 {Plan 1}'!CR$15)),"",'III_Plan comp 438.68 {Plan 1}'!CR$15&amp;analysismethod9)</f>
        <v xml:space="preserve">Network Adequacy Certification Tool (NACT); 
</v>
      </c>
      <c r="EZ24" s="251" t="str">
        <f>IF(ISNUMBER(FIND(analysismethod9,'III_Plan comp 438.68 {Plan 1}'!CS$15)),"",'III_Plan comp 438.68 {Plan 1}'!CS$15&amp;analysismethod9)</f>
        <v xml:space="preserve">Network Adequacy Certification Tool (NACT); 
</v>
      </c>
      <c r="FA24" s="251" t="str">
        <f>IF(ISNUMBER(FIND(analysismethod9,'III_Plan comp 438.68 {Plan 1}'!CT$15)),"",'III_Plan comp 438.68 {Plan 1}'!CT$15&amp;analysismethod9)</f>
        <v xml:space="preserve">Network Adequacy Certification Tool (NACT); 
</v>
      </c>
      <c r="FB24" s="251" t="str">
        <f>IF(ISNUMBER(FIND(analysismethod9,'III_Plan comp 438.68 {Plan 1}'!CU$15)),"",'III_Plan comp 438.68 {Plan 1}'!CU$15&amp;analysismethod9)</f>
        <v xml:space="preserve">Network Adequacy Certification Tool (NACT); 
</v>
      </c>
      <c r="FC24" s="251" t="str">
        <f>IF(ISNUMBER(FIND(analysismethod9,'III_Plan comp 438.68 {Plan 1}'!CV$15)),"",'III_Plan comp 438.68 {Plan 1}'!CV$15&amp;analysismethod9)</f>
        <v xml:space="preserve">Network Adequacy Certification Tool (NACT); 
</v>
      </c>
      <c r="FD24" s="251" t="str">
        <f>IF(ISNUMBER(FIND(analysismethod9,'III_Plan comp 438.68 {Plan 1}'!CW$15)),"",'III_Plan comp 438.68 {Plan 1}'!CW$15&amp;analysismethod9)</f>
        <v xml:space="preserve">Network Adequacy Certification Tool (NACT); 
</v>
      </c>
      <c r="FE24" s="251" t="str">
        <f>IF(ISNUMBER(FIND(analysismethod9,'III_Plan comp 438.68 {Plan 1}'!CX$15)),"",'III_Plan comp 438.68 {Plan 1}'!CX$15&amp;analysismethod9)</f>
        <v xml:space="preserve">Network Adequacy Certification Tool (NACT); 
</v>
      </c>
      <c r="FF24" s="251" t="str">
        <f>IF(ISNUMBER(FIND(analysismethod9,'III_Plan comp 438.68 {Plan 1}'!CY$15)),"",'III_Plan comp 438.68 {Plan 1}'!CY$15&amp;analysismethod9)</f>
        <v xml:space="preserve">Network Adequacy Certification Tool (NACT); 
</v>
      </c>
      <c r="FG24" s="251" t="str">
        <f>IF(ISNUMBER(FIND(analysismethod9,'III_Plan comp 438.68 {Plan 1}'!CZ$15)),"",'III_Plan comp 438.68 {Plan 1}'!CZ$15&amp;analysismethod9)</f>
        <v xml:space="preserve">Network Adequacy Certification Tool (NACT); 
</v>
      </c>
    </row>
    <row r="25" spans="2:163" ht="15" thickBot="1">
      <c r="B25" s="11" t="s">
        <v>751</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Language Capabilities: Contract
IHCP: Contract/Good-faith effort to contract; 
</v>
      </c>
      <c r="BM25" s="254" t="str">
        <f>IF(ISNUMBER(FIND(analysismethod10,'III_Plan comp 438.68 {Plan 1}'!F$15)),"",'III_Plan comp 438.68 {Plan 1}'!F$15&amp;analysismethod10)</f>
        <v xml:space="preserve">Language Capabilities: Contract
IHCP: Contract/Good-faith effort to contract; 
</v>
      </c>
      <c r="BN25" s="254" t="str">
        <f>IF(ISNUMBER(FIND(analysismethod10,'III_Plan comp 438.68 {Plan 1}'!G$15)),"",'III_Plan comp 438.68 {Plan 1}'!G$15&amp;analysismethod10)</f>
        <v xml:space="preserve">Language Capabilities: Contract
IHCP: Contract/Good-faith effort to contract; 
</v>
      </c>
      <c r="BO25" s="254" t="str">
        <f>IF(ISNUMBER(FIND(analysismethod10,'III_Plan comp 438.68 {Plan 1}'!H$15)),"",'III_Plan comp 438.68 {Plan 1}'!H$15&amp;analysismethod10)</f>
        <v xml:space="preserve">Language Capabilities: Contract
IHCP: Contract/Good-faith effort to contract; 
</v>
      </c>
      <c r="BP25" s="254" t="str">
        <f>IF(ISNUMBER(FIND(analysismethod10,'III_Plan comp 438.68 {Plan 1}'!I$15)),"",'III_Plan comp 438.68 {Plan 1}'!I$15&amp;analysismethod10)</f>
        <v xml:space="preserve">Network Adequacy Certification Tool (NACT); 
Language Capabilities: Contract
IHCP: Contract/Good-faith effort to contract; 
</v>
      </c>
      <c r="BQ25" s="254" t="str">
        <f>IF(ISNUMBER(FIND(analysismethod10,'III_Plan comp 438.68 {Plan 1}'!J$15)),"",'III_Plan comp 438.68 {Plan 1}'!J$15&amp;analysismethod10)</f>
        <v xml:space="preserve">Language Capabilities: Contract
IHCP: Contract/Good-faith effort to contract; 
</v>
      </c>
      <c r="BR25" s="254" t="str">
        <f>IF(ISNUMBER(FIND(analysismethod10,'III_Plan comp 438.68 {Plan 1}'!K$15)),"",'III_Plan comp 438.68 {Plan 1}'!K$15&amp;analysismethod10)</f>
        <v xml:space="preserve">Language Capabilities: Contract
IHCP: Contract/Good-faith effort to contract; 
</v>
      </c>
      <c r="BS25" s="254" t="str">
        <f>IF(ISNUMBER(FIND(analysismethod10,'III_Plan comp 438.68 {Plan 1}'!L$15)),"",'III_Plan comp 438.68 {Plan 1}'!L$15&amp;analysismethod10)</f>
        <v xml:space="preserve">Language Capabilities: Contract
IHCP: Contract/Good-faith effort to contract; 
</v>
      </c>
      <c r="BT25" s="254" t="str">
        <f>IF(ISNUMBER(FIND(analysismethod10,'III_Plan comp 438.68 {Plan 1}'!M$15)),"",'III_Plan comp 438.68 {Plan 1}'!M$15&amp;analysismethod10)</f>
        <v xml:space="preserve">Language Capabilities: Contract
IHCP: Contract/Good-faith effort to contract; 
</v>
      </c>
      <c r="BU25" s="254" t="str">
        <f>IF(ISNUMBER(FIND(analysismethod10,'III_Plan comp 438.68 {Plan 1}'!N$15)),"",'III_Plan comp 438.68 {Plan 1}'!N$15&amp;analysismethod10)</f>
        <v xml:space="preserve">Language Capabilities: Contract
IHCP: Contract/Good-faith effort to contract; 
</v>
      </c>
      <c r="BV25" s="254" t="str">
        <f>IF(ISNUMBER(FIND(analysismethod10,'III_Plan comp 438.68 {Plan 1}'!O$15)),"",'III_Plan comp 438.68 {Plan 1}'!O$15&amp;analysismethod10)</f>
        <v xml:space="preserve">Language Capabilities: Contract
IHCP: Contract/Good-faith effort to contract; 
</v>
      </c>
      <c r="BW25" s="254" t="str">
        <f>IF(ISNUMBER(FIND(analysismethod10,'III_Plan comp 438.68 {Plan 1}'!P$15)),"",'III_Plan comp 438.68 {Plan 1}'!P$15&amp;analysismethod10)</f>
        <v/>
      </c>
      <c r="BX25" s="254" t="str">
        <f>IF(ISNUMBER(FIND(analysismethod10,'III_Plan comp 438.68 {Plan 1}'!Q$15)),"",'III_Plan comp 438.68 {Plan 1}'!Q$15&amp;analysismethod10)</f>
        <v xml:space="preserve">Language Capabilities: Contract
IHCP: Contract/Good-faith effort to contract; 
</v>
      </c>
      <c r="BY25" s="254" t="str">
        <f>IF(ISNUMBER(FIND(analysismethod10,'III_Plan comp 438.68 {Plan 1}'!R$15)),"",'III_Plan comp 438.68 {Plan 1}'!R$15&amp;analysismethod10)</f>
        <v xml:space="preserve">Language Capabilities: Contract
IHCP: Contract/Good-faith effort to contract; 
</v>
      </c>
      <c r="BZ25" s="254" t="str">
        <f>IF(ISNUMBER(FIND(analysismethod10,'III_Plan comp 438.68 {Plan 1}'!S$15)),"",'III_Plan comp 438.68 {Plan 1}'!S$15&amp;analysismethod10)</f>
        <v xml:space="preserve">Language Capabilities: Contract
IHCP: Contract/Good-faith effort to contract; 
</v>
      </c>
      <c r="CA25" s="254" t="str">
        <f>IF(ISNUMBER(FIND(analysismethod10,'III_Plan comp 438.68 {Plan 1}'!T$15)),"",'III_Plan comp 438.68 {Plan 1}'!T$15&amp;analysismethod10)</f>
        <v xml:space="preserve">Language Capabilities: Contract
IHCP: Contract/Good-faith effort to contract; 
</v>
      </c>
      <c r="CB25" s="254" t="str">
        <f>IF(ISNUMBER(FIND(analysismethod10,'III_Plan comp 438.68 {Plan 1}'!U$15)),"",'III_Plan comp 438.68 {Plan 1}'!U$15&amp;analysismethod10)</f>
        <v xml:space="preserve">Language Capabilities: Contract
IHCP: Contract/Good-faith effort to contract; 
</v>
      </c>
      <c r="CC25" s="254" t="str">
        <f>IF(ISNUMBER(FIND(analysismethod10,'III_Plan comp 438.68 {Plan 1}'!V$15)),"",'III_Plan comp 438.68 {Plan 1}'!V$15&amp;analysismethod10)</f>
        <v xml:space="preserve">Language Capabilities: Contract
IHCP: Contract/Good-faith effort to contract; 
</v>
      </c>
      <c r="CD25" s="254" t="str">
        <f>IF(ISNUMBER(FIND(analysismethod10,'III_Plan comp 438.68 {Plan 1}'!W$15)),"",'III_Plan comp 438.68 {Plan 1}'!W$15&amp;analysismethod10)</f>
        <v xml:space="preserve">Language Capabilities: Contract
IHCP: Contract/Good-faith effort to contract; 
</v>
      </c>
      <c r="CE25" s="254" t="str">
        <f>IF(ISNUMBER(FIND(analysismethod10,'III_Plan comp 438.68 {Plan 1}'!X$15)),"",'III_Plan comp 438.68 {Plan 1}'!X$15&amp;analysismethod10)</f>
        <v xml:space="preserve">Language Capabilities: Contract
IHCP: Contract/Good-faith effort to contract; 
</v>
      </c>
      <c r="CF25" s="254" t="str">
        <f>IF(ISNUMBER(FIND(analysismethod10,'III_Plan comp 438.68 {Plan 1}'!Y$15)),"",'III_Plan comp 438.68 {Plan 1}'!Y$15&amp;analysismethod10)</f>
        <v xml:space="preserve">Language Capabilities: Contract
IHCP: Contract/Good-faith effort to contract; 
</v>
      </c>
      <c r="CG25" s="254" t="str">
        <f>IF(ISNUMBER(FIND(analysismethod10,'III_Plan comp 438.68 {Plan 1}'!Z$15)),"",'III_Plan comp 438.68 {Plan 1}'!Z$15&amp;analysismethod10)</f>
        <v xml:space="preserve">Language Capabilities: Contract
IHCP: Contract/Good-faith effort to contract; 
</v>
      </c>
      <c r="CH25" s="254" t="str">
        <f>IF(ISNUMBER(FIND(analysismethod10,'III_Plan comp 438.68 {Plan 1}'!AA$15)),"",'III_Plan comp 438.68 {Plan 1}'!AA$15&amp;analysismethod10)</f>
        <v xml:space="preserve">Language Capabilities: Contract
IHCP: Contract/Good-faith effort to contract; 
</v>
      </c>
      <c r="CI25" s="254" t="str">
        <f>IF(ISNUMBER(FIND(analysismethod10,'III_Plan comp 438.68 {Plan 1}'!AB$15)),"",'III_Plan comp 438.68 {Plan 1}'!AB$15&amp;analysismethod10)</f>
        <v xml:space="preserve">Language Capabilities: Contract
IHCP: Contract/Good-faith effort to contract; 
</v>
      </c>
      <c r="CJ25" s="254" t="str">
        <f>IF(ISNUMBER(FIND(analysismethod10,'III_Plan comp 438.68 {Plan 1}'!AC$15)),"",'III_Plan comp 438.68 {Plan 1}'!AC$15&amp;analysismethod10)</f>
        <v xml:space="preserve">Language Capabilities: Contract
IHCP: Contract/Good-faith effort to contract; 
</v>
      </c>
      <c r="CK25" s="254" t="str">
        <f>IF(ISNUMBER(FIND(analysismethod10,'III_Plan comp 438.68 {Plan 1}'!AD$15)),"",'III_Plan comp 438.68 {Plan 1}'!AD$15&amp;analysismethod10)</f>
        <v xml:space="preserve">Language Capabilities: Contract
IHCP: Contract/Good-faith effort to contract; 
</v>
      </c>
      <c r="CL25" s="254" t="str">
        <f>IF(ISNUMBER(FIND(analysismethod10,'III_Plan comp 438.68 {Plan 1}'!AE$15)),"",'III_Plan comp 438.68 {Plan 1}'!AE$15&amp;analysismethod10)</f>
        <v xml:space="preserve">Language Capabilities: Contract
IHCP: Contract/Good-faith effort to contract; 
</v>
      </c>
      <c r="CM25" s="254" t="str">
        <f>IF(ISNUMBER(FIND(analysismethod10,'III_Plan comp 438.68 {Plan 1}'!AF$15)),"",'III_Plan comp 438.68 {Plan 1}'!AF$15&amp;analysismethod10)</f>
        <v xml:space="preserve">Language Capabilities: Contract
IHCP: Contract/Good-faith effort to contract; 
</v>
      </c>
      <c r="CN25" s="254" t="str">
        <f>IF(ISNUMBER(FIND(analysismethod10,'III_Plan comp 438.68 {Plan 1}'!AG$15)),"",'III_Plan comp 438.68 {Plan 1}'!AG$15&amp;analysismethod10)</f>
        <v xml:space="preserve">Language Capabilities: Contract
IHCP: Contract/Good-faith effort to contract; 
</v>
      </c>
      <c r="CO25" s="254" t="str">
        <f>IF(ISNUMBER(FIND(analysismethod10,'III_Plan comp 438.68 {Plan 1}'!AH$15)),"",'III_Plan comp 438.68 {Plan 1}'!AH$15&amp;analysismethod10)</f>
        <v xml:space="preserve">Language Capabilities: Contract
IHCP: Contract/Good-faith effort to contract; 
</v>
      </c>
      <c r="CP25" s="254" t="str">
        <f>IF(ISNUMBER(FIND(analysismethod10,'III_Plan comp 438.68 {Plan 1}'!AI$15)),"",'III_Plan comp 438.68 {Plan 1}'!AI$15&amp;analysismethod10)</f>
        <v xml:space="preserve">Language Capabilities: Contract
IHCP: Contract/Good-faith effort to contract; 
</v>
      </c>
      <c r="CQ25" s="254" t="str">
        <f>IF(ISNUMBER(FIND(analysismethod10,'III_Plan comp 438.68 {Plan 1}'!AJ$15)),"",'III_Plan comp 438.68 {Plan 1}'!AJ$15&amp;analysismethod10)</f>
        <v xml:space="preserve">Language Capabilities: Contract
IHCP: Contract/Good-faith effort to contract; 
</v>
      </c>
      <c r="CR25" s="254" t="str">
        <f>IF(ISNUMBER(FIND(analysismethod10,'III_Plan comp 438.68 {Plan 1}'!AK$15)),"",'III_Plan comp 438.68 {Plan 1}'!AK$15&amp;analysismethod10)</f>
        <v xml:space="preserve">Language Capabilities: Contract
IHCP: Contract/Good-faith effort to contract; 
</v>
      </c>
      <c r="CS25" s="254" t="str">
        <f>IF(ISNUMBER(FIND(analysismethod10,'III_Plan comp 438.68 {Plan 1}'!AL$15)),"",'III_Plan comp 438.68 {Plan 1}'!AL$15&amp;analysismethod10)</f>
        <v xml:space="preserve">Language Capabilities: Contract
IHCP: Contract/Good-faith effort to contract; 
</v>
      </c>
      <c r="CT25" s="254" t="str">
        <f>IF(ISNUMBER(FIND(analysismethod10,'III_Plan comp 438.68 {Plan 1}'!AM$15)),"",'III_Plan comp 438.68 {Plan 1}'!AM$15&amp;analysismethod10)</f>
        <v xml:space="preserve">Language Capabilities: Contract
IHCP: Contract/Good-faith effort to contract; 
</v>
      </c>
      <c r="CU25" s="254" t="str">
        <f>IF(ISNUMBER(FIND(analysismethod10,'III_Plan comp 438.68 {Plan 1}'!AN$15)),"",'III_Plan comp 438.68 {Plan 1}'!AN$15&amp;analysismethod10)</f>
        <v xml:space="preserve">Language Capabilities: Contract
IHCP: Contract/Good-faith effort to contract; 
</v>
      </c>
      <c r="CV25" s="254" t="str">
        <f>IF(ISNUMBER(FIND(analysismethod10,'III_Plan comp 438.68 {Plan 1}'!AO$15)),"",'III_Plan comp 438.68 {Plan 1}'!AO$15&amp;analysismethod10)</f>
        <v xml:space="preserve">Language Capabilities: Contract
IHCP: Contract/Good-faith effort to contract; 
</v>
      </c>
      <c r="CW25" s="254" t="str">
        <f>IF(ISNUMBER(FIND(analysismethod10,'III_Plan comp 438.68 {Plan 1}'!AP$15)),"",'III_Plan comp 438.68 {Plan 1}'!AP$15&amp;analysismethod10)</f>
        <v xml:space="preserve">Language Capabilities: Contract
IHCP: Contract/Good-faith effort to contract; 
</v>
      </c>
      <c r="CX25" s="254" t="str">
        <f>IF(ISNUMBER(FIND(analysismethod10,'III_Plan comp 438.68 {Plan 1}'!AQ$15)),"",'III_Plan comp 438.68 {Plan 1}'!AQ$15&amp;analysismethod10)</f>
        <v xml:space="preserve">Language Capabilities: Contract
IHCP: Contract/Good-faith effort to contract; 
</v>
      </c>
      <c r="CY25" s="254" t="str">
        <f>IF(ISNUMBER(FIND(analysismethod10,'III_Plan comp 438.68 {Plan 1}'!AR$15)),"",'III_Plan comp 438.68 {Plan 1}'!AR$15&amp;analysismethod10)</f>
        <v xml:space="preserve">Language Capabilities: Contract
IHCP: Contract/Good-faith effort to contract; 
</v>
      </c>
      <c r="CZ25" s="254" t="str">
        <f>IF(ISNUMBER(FIND(analysismethod10,'III_Plan comp 438.68 {Plan 1}'!AS$15)),"",'III_Plan comp 438.68 {Plan 1}'!AS$15&amp;analysismethod10)</f>
        <v xml:space="preserve">Language Capabilities: Contract
IHCP: Contract/Good-faith effort to contract; 
</v>
      </c>
      <c r="DA25" s="254" t="str">
        <f>IF(ISNUMBER(FIND(analysismethod10,'III_Plan comp 438.68 {Plan 1}'!AT$15)),"",'III_Plan comp 438.68 {Plan 1}'!AT$15&amp;analysismethod10)</f>
        <v xml:space="preserve">Language Capabilities: Contract
IHCP: Contract/Good-faith effort to contract; 
</v>
      </c>
      <c r="DB25" s="254" t="str">
        <f>IF(ISNUMBER(FIND(analysismethod10,'III_Plan comp 438.68 {Plan 1}'!AU$15)),"",'III_Plan comp 438.68 {Plan 1}'!AU$15&amp;analysismethod10)</f>
        <v xml:space="preserve">Language Capabilities: Contract
IHCP: Contract/Good-faith effort to contract; 
</v>
      </c>
      <c r="DC25" s="254" t="str">
        <f>IF(ISNUMBER(FIND(analysismethod10,'III_Plan comp 438.68 {Plan 1}'!AV$15)),"",'III_Plan comp 438.68 {Plan 1}'!AV$15&amp;analysismethod10)</f>
        <v xml:space="preserve">Language Capabilities: Contract
IHCP: Contract/Good-faith effort to contract; 
</v>
      </c>
      <c r="DD25" s="254" t="str">
        <f>IF(ISNUMBER(FIND(analysismethod10,'III_Plan comp 438.68 {Plan 1}'!AW$15)),"",'III_Plan comp 438.68 {Plan 1}'!AW$15&amp;analysismethod10)</f>
        <v xml:space="preserve">Language Capabilities: Contract
IHCP: Contract/Good-faith effort to contract; 
</v>
      </c>
      <c r="DE25" s="254" t="str">
        <f>IF(ISNUMBER(FIND(analysismethod10,'III_Plan comp 438.68 {Plan 1}'!AX$15)),"",'III_Plan comp 438.68 {Plan 1}'!AX$15&amp;analysismethod10)</f>
        <v xml:space="preserve">Language Capabilities: Contract
IHCP: Contract/Good-faith effort to contract; 
</v>
      </c>
      <c r="DF25" s="254" t="str">
        <f>IF(ISNUMBER(FIND(analysismethod10,'III_Plan comp 438.68 {Plan 1}'!AY$15)),"",'III_Plan comp 438.68 {Plan 1}'!AY$15&amp;analysismethod10)</f>
        <v xml:space="preserve">Language Capabilities: Contract
IHCP: Contract/Good-faith effort to contract; 
</v>
      </c>
      <c r="DG25" s="254" t="str">
        <f>IF(ISNUMBER(FIND(analysismethod10,'III_Plan comp 438.68 {Plan 1}'!AZ$15)),"",'III_Plan comp 438.68 {Plan 1}'!AZ$15&amp;analysismethod10)</f>
        <v xml:space="preserve">Language Capabilities: Contract
IHCP: Contract/Good-faith effort to contract; 
</v>
      </c>
      <c r="DH25" s="254" t="str">
        <f>IF(ISNUMBER(FIND(analysismethod10,'III_Plan comp 438.68 {Plan 1}'!BA$15)),"",'III_Plan comp 438.68 {Plan 1}'!BA$15&amp;analysismethod10)</f>
        <v xml:space="preserve">Language Capabilities: Contract
IHCP: Contract/Good-faith effort to contract; 
</v>
      </c>
      <c r="DI25" s="254" t="str">
        <f>IF(ISNUMBER(FIND(analysismethod10,'III_Plan comp 438.68 {Plan 1}'!BB$15)),"",'III_Plan comp 438.68 {Plan 1}'!BB$15&amp;analysismethod10)</f>
        <v xml:space="preserve">Language Capabilities: Contract
IHCP: Contract/Good-faith effort to contract; 
</v>
      </c>
      <c r="DJ25" s="254" t="str">
        <f>IF(ISNUMBER(FIND(analysismethod10,'III_Plan comp 438.68 {Plan 1}'!BC$15)),"",'III_Plan comp 438.68 {Plan 1}'!BC$15&amp;analysismethod10)</f>
        <v xml:space="preserve">Language Capabilities: Contract
IHCP: Contract/Good-faith effort to contract; 
</v>
      </c>
      <c r="DK25" s="254" t="str">
        <f>IF(ISNUMBER(FIND(analysismethod10,'III_Plan comp 438.68 {Plan 1}'!BD$15)),"",'III_Plan comp 438.68 {Plan 1}'!BD$15&amp;analysismethod10)</f>
        <v xml:space="preserve">Language Capabilities: Contract
IHCP: Contract/Good-faith effort to contract; 
</v>
      </c>
      <c r="DL25" s="254" t="str">
        <f>IF(ISNUMBER(FIND(analysismethod10,'III_Plan comp 438.68 {Plan 1}'!BE$15)),"",'III_Plan comp 438.68 {Plan 1}'!BE$15&amp;analysismethod10)</f>
        <v xml:space="preserve">Language Capabilities: Contract
IHCP: Contract/Good-faith effort to contract; 
</v>
      </c>
      <c r="DM25" s="254" t="str">
        <f>IF(ISNUMBER(FIND(analysismethod10,'III_Plan comp 438.68 {Plan 1}'!BF$15)),"",'III_Plan comp 438.68 {Plan 1}'!BF$15&amp;analysismethod10)</f>
        <v xml:space="preserve">Language Capabilities: Contract
IHCP: Contract/Good-faith effort to contract; 
</v>
      </c>
      <c r="DN25" s="254" t="str">
        <f>IF(ISNUMBER(FIND(analysismethod10,'III_Plan comp 438.68 {Plan 1}'!BG$15)),"",'III_Plan comp 438.68 {Plan 1}'!BG$15&amp;analysismethod10)</f>
        <v xml:space="preserve">Language Capabilities: Contract
IHCP: Contract/Good-faith effort to contract; 
</v>
      </c>
      <c r="DO25" s="254" t="str">
        <f>IF(ISNUMBER(FIND(analysismethod10,'III_Plan comp 438.68 {Plan 1}'!BH$15)),"",'III_Plan comp 438.68 {Plan 1}'!BH$15&amp;analysismethod10)</f>
        <v xml:space="preserve">Language Capabilities: Contract
IHCP: Contract/Good-faith effort to contract; 
</v>
      </c>
      <c r="DP25" s="254" t="str">
        <f>IF(ISNUMBER(FIND(analysismethod10,'III_Plan comp 438.68 {Plan 1}'!BI$15)),"",'III_Plan comp 438.68 {Plan 1}'!BI$15&amp;analysismethod10)</f>
        <v xml:space="preserve">Language Capabilities: Contract
IHCP: Contract/Good-faith effort to contract; 
</v>
      </c>
      <c r="DQ25" s="254" t="str">
        <f>IF(ISNUMBER(FIND(analysismethod10,'III_Plan comp 438.68 {Plan 1}'!BJ$15)),"",'III_Plan comp 438.68 {Plan 1}'!BJ$15&amp;analysismethod10)</f>
        <v xml:space="preserve">Language Capabilities: Contract
IHCP: Contract/Good-faith effort to contract; 
</v>
      </c>
      <c r="DR25" s="254" t="str">
        <f>IF(ISNUMBER(FIND(analysismethod10,'III_Plan comp 438.68 {Plan 1}'!BK$15)),"",'III_Plan comp 438.68 {Plan 1}'!BK$15&amp;analysismethod10)</f>
        <v xml:space="preserve">Language Capabilities: Contract
IHCP: Contract/Good-faith effort to contract; 
</v>
      </c>
      <c r="DS25" s="254" t="str">
        <f>IF(ISNUMBER(FIND(analysismethod10,'III_Plan comp 438.68 {Plan 1}'!BL$15)),"",'III_Plan comp 438.68 {Plan 1}'!BL$15&amp;analysismethod10)</f>
        <v xml:space="preserve">Language Capabilities: Contract
IHCP: Contract/Good-faith effort to contract; 
</v>
      </c>
      <c r="DT25" s="254" t="str">
        <f>IF(ISNUMBER(FIND(analysismethod10,'III_Plan comp 438.68 {Plan 1}'!BM$15)),"",'III_Plan comp 438.68 {Plan 1}'!BM$15&amp;analysismethod10)</f>
        <v xml:space="preserve">Language Capabilities: Contract
IHCP: Contract/Good-faith effort to contract; 
</v>
      </c>
      <c r="DU25" s="254" t="str">
        <f>IF(ISNUMBER(FIND(analysismethod10,'III_Plan comp 438.68 {Plan 1}'!BN$15)),"",'III_Plan comp 438.68 {Plan 1}'!BN$15&amp;analysismethod10)</f>
        <v xml:space="preserve">Language Capabilities: Contract
IHCP: Contract/Good-faith effort to contract; 
</v>
      </c>
      <c r="DV25" s="254" t="str">
        <f>IF(ISNUMBER(FIND(analysismethod10,'III_Plan comp 438.68 {Plan 1}'!BO$15)),"",'III_Plan comp 438.68 {Plan 1}'!BO$15&amp;analysismethod10)</f>
        <v xml:space="preserve">Language Capabilities: Contract
IHCP: Contract/Good-faith effort to contract; 
</v>
      </c>
      <c r="DW25" s="254" t="str">
        <f>IF(ISNUMBER(FIND(analysismethod10,'III_Plan comp 438.68 {Plan 1}'!BP$15)),"",'III_Plan comp 438.68 {Plan 1}'!BP$15&amp;analysismethod10)</f>
        <v xml:space="preserve">Language Capabilities: Contract
IHCP: Contract/Good-faith effort to contract; 
</v>
      </c>
      <c r="DX25" s="254" t="str">
        <f>IF(ISNUMBER(FIND(analysismethod10,'III_Plan comp 438.68 {Plan 1}'!BQ$15)),"",'III_Plan comp 438.68 {Plan 1}'!BQ$15&amp;analysismethod10)</f>
        <v xml:space="preserve">Language Capabilities: Contract
IHCP: Contract/Good-faith effort to contract; 
</v>
      </c>
      <c r="DY25" s="254" t="str">
        <f>IF(ISNUMBER(FIND(analysismethod10,'III_Plan comp 438.68 {Plan 1}'!BR$15)),"",'III_Plan comp 438.68 {Plan 1}'!BR$15&amp;analysismethod10)</f>
        <v xml:space="preserve">Language Capabilities: Contract
IHCP: Contract/Good-faith effort to contract; 
</v>
      </c>
      <c r="DZ25" s="254" t="str">
        <f>IF(ISNUMBER(FIND(analysismethod10,'III_Plan comp 438.68 {Plan 1}'!BS$15)),"",'III_Plan comp 438.68 {Plan 1}'!BS$15&amp;analysismethod10)</f>
        <v xml:space="preserve">Language Capabilities: Contract
IHCP: Contract/Good-faith effort to contract; 
</v>
      </c>
      <c r="EA25" s="254" t="str">
        <f>IF(ISNUMBER(FIND(analysismethod10,'III_Plan comp 438.68 {Plan 1}'!BT$15)),"",'III_Plan comp 438.68 {Plan 1}'!BT$15&amp;analysismethod10)</f>
        <v xml:space="preserve">Language Capabilities: Contract
IHCP: Contract/Good-faith effort to contract; 
</v>
      </c>
      <c r="EB25" s="254" t="str">
        <f>IF(ISNUMBER(FIND(analysismethod10,'III_Plan comp 438.68 {Plan 1}'!BU$15)),"",'III_Plan comp 438.68 {Plan 1}'!BU$15&amp;analysismethod10)</f>
        <v xml:space="preserve">Language Capabilities: Contract
IHCP: Contract/Good-faith effort to contract; 
</v>
      </c>
      <c r="EC25" s="254" t="str">
        <f>IF(ISNUMBER(FIND(analysismethod10,'III_Plan comp 438.68 {Plan 1}'!BV$15)),"",'III_Plan comp 438.68 {Plan 1}'!BV$15&amp;analysismethod10)</f>
        <v xml:space="preserve">Language Capabilities: Contract
IHCP: Contract/Good-faith effort to contract; 
</v>
      </c>
      <c r="ED25" s="254" t="str">
        <f>IF(ISNUMBER(FIND(analysismethod10,'III_Plan comp 438.68 {Plan 1}'!BW$15)),"",'III_Plan comp 438.68 {Plan 1}'!BW$15&amp;analysismethod10)</f>
        <v xml:space="preserve">Language Capabilities: Contract
IHCP: Contract/Good-faith effort to contract; 
</v>
      </c>
      <c r="EE25" s="254" t="str">
        <f>IF(ISNUMBER(FIND(analysismethod10,'III_Plan comp 438.68 {Plan 1}'!BX$15)),"",'III_Plan comp 438.68 {Plan 1}'!BX$15&amp;analysismethod10)</f>
        <v xml:space="preserve">Language Capabilities: Contract
IHCP: Contract/Good-faith effort to contract; 
</v>
      </c>
      <c r="EF25" s="254" t="str">
        <f>IF(ISNUMBER(FIND(analysismethod10,'III_Plan comp 438.68 {Plan 1}'!BY$15)),"",'III_Plan comp 438.68 {Plan 1}'!BY$15&amp;analysismethod10)</f>
        <v xml:space="preserve">Language Capabilities: Contract
IHCP: Contract/Good-faith effort to contract; 
</v>
      </c>
      <c r="EG25" s="254" t="str">
        <f>IF(ISNUMBER(FIND(analysismethod10,'III_Plan comp 438.68 {Plan 1}'!BZ$15)),"",'III_Plan comp 438.68 {Plan 1}'!BZ$15&amp;analysismethod10)</f>
        <v xml:space="preserve">Language Capabilities: Contract
IHCP: Contract/Good-faith effort to contract; 
</v>
      </c>
      <c r="EH25" s="254" t="str">
        <f>IF(ISNUMBER(FIND(analysismethod10,'III_Plan comp 438.68 {Plan 1}'!CA$15)),"",'III_Plan comp 438.68 {Plan 1}'!CA$15&amp;analysismethod10)</f>
        <v xml:space="preserve">Language Capabilities: Contract
IHCP: Contract/Good-faith effort to contract; 
</v>
      </c>
      <c r="EI25" s="254" t="str">
        <f>IF(ISNUMBER(FIND(analysismethod10,'III_Plan comp 438.68 {Plan 1}'!CB$15)),"",'III_Plan comp 438.68 {Plan 1}'!CB$15&amp;analysismethod10)</f>
        <v xml:space="preserve">Language Capabilities: Contract
IHCP: Contract/Good-faith effort to contract; 
</v>
      </c>
      <c r="EJ25" s="254" t="str">
        <f>IF(ISNUMBER(FIND(analysismethod10,'III_Plan comp 438.68 {Plan 1}'!CC$15)),"",'III_Plan comp 438.68 {Plan 1}'!CC$15&amp;analysismethod10)</f>
        <v xml:space="preserve">Language Capabilities: Contract
IHCP: Contract/Good-faith effort to contract; 
</v>
      </c>
      <c r="EK25" s="254" t="str">
        <f>IF(ISNUMBER(FIND(analysismethod10,'III_Plan comp 438.68 {Plan 1}'!CD$15)),"",'III_Plan comp 438.68 {Plan 1}'!CD$15&amp;analysismethod10)</f>
        <v xml:space="preserve">Language Capabilities: Contract
IHCP: Contract/Good-faith effort to contract; 
</v>
      </c>
      <c r="EL25" s="254" t="str">
        <f>IF(ISNUMBER(FIND(analysismethod10,'III_Plan comp 438.68 {Plan 1}'!CE$15)),"",'III_Plan comp 438.68 {Plan 1}'!CE$15&amp;analysismethod10)</f>
        <v xml:space="preserve">Language Capabilities: Contract
IHCP: Contract/Good-faith effort to contract; 
</v>
      </c>
      <c r="EM25" s="254" t="str">
        <f>IF(ISNUMBER(FIND(analysismethod10,'III_Plan comp 438.68 {Plan 1}'!CF$15)),"",'III_Plan comp 438.68 {Plan 1}'!CF$15&amp;analysismethod10)</f>
        <v xml:space="preserve">Language Capabilities: Contract
IHCP: Contract/Good-faith effort to contract; 
</v>
      </c>
      <c r="EN25" s="254" t="str">
        <f>IF(ISNUMBER(FIND(analysismethod10,'III_Plan comp 438.68 {Plan 1}'!CG$15)),"",'III_Plan comp 438.68 {Plan 1}'!CG$15&amp;analysismethod10)</f>
        <v xml:space="preserve">Language Capabilities: Contract
IHCP: Contract/Good-faith effort to contract; 
</v>
      </c>
      <c r="EO25" s="254" t="str">
        <f>IF(ISNUMBER(FIND(analysismethod10,'III_Plan comp 438.68 {Plan 1}'!CH$15)),"",'III_Plan comp 438.68 {Plan 1}'!CH$15&amp;analysismethod10)</f>
        <v xml:space="preserve">Language Capabilities: Contract
IHCP: Contract/Good-faith effort to contract; 
</v>
      </c>
      <c r="EP25" s="254" t="str">
        <f>IF(ISNUMBER(FIND(analysismethod10,'III_Plan comp 438.68 {Plan 1}'!CI$15)),"",'III_Plan comp 438.68 {Plan 1}'!CI$15&amp;analysismethod10)</f>
        <v xml:space="preserve">Language Capabilities: Contract
IHCP: Contract/Good-faith effort to contract; 
</v>
      </c>
      <c r="EQ25" s="254" t="str">
        <f>IF(ISNUMBER(FIND(analysismethod10,'III_Plan comp 438.68 {Plan 1}'!CJ$15)),"",'III_Plan comp 438.68 {Plan 1}'!CJ$15&amp;analysismethod10)</f>
        <v xml:space="preserve">Language Capabilities: Contract
IHCP: Contract/Good-faith effort to contract; 
</v>
      </c>
      <c r="ER25" s="254" t="str">
        <f>IF(ISNUMBER(FIND(analysismethod10,'III_Plan comp 438.68 {Plan 1}'!CK$15)),"",'III_Plan comp 438.68 {Plan 1}'!CK$15&amp;analysismethod10)</f>
        <v xml:space="preserve">Language Capabilities: Contract
IHCP: Contract/Good-faith effort to contract; 
</v>
      </c>
      <c r="ES25" s="254" t="str">
        <f>IF(ISNUMBER(FIND(analysismethod10,'III_Plan comp 438.68 {Plan 1}'!CL$15)),"",'III_Plan comp 438.68 {Plan 1}'!CL$15&amp;analysismethod10)</f>
        <v xml:space="preserve">Language Capabilities: Contract
IHCP: Contract/Good-faith effort to contract; 
</v>
      </c>
      <c r="ET25" s="254" t="str">
        <f>IF(ISNUMBER(FIND(analysismethod10,'III_Plan comp 438.68 {Plan 1}'!CM$15)),"",'III_Plan comp 438.68 {Plan 1}'!CM$15&amp;analysismethod10)</f>
        <v xml:space="preserve">Language Capabilities: Contract
IHCP: Contract/Good-faith effort to contract; 
</v>
      </c>
      <c r="EU25" s="254" t="str">
        <f>IF(ISNUMBER(FIND(analysismethod10,'III_Plan comp 438.68 {Plan 1}'!CN$15)),"",'III_Plan comp 438.68 {Plan 1}'!CN$15&amp;analysismethod10)</f>
        <v xml:space="preserve">Language Capabilities: Contract
IHCP: Contract/Good-faith effort to contract; 
</v>
      </c>
      <c r="EV25" s="254" t="str">
        <f>IF(ISNUMBER(FIND(analysismethod10,'III_Plan comp 438.68 {Plan 1}'!CO$15)),"",'III_Plan comp 438.68 {Plan 1}'!CO$15&amp;analysismethod10)</f>
        <v xml:space="preserve">Language Capabilities: Contract
IHCP: Contract/Good-faith effort to contract; 
</v>
      </c>
      <c r="EW25" s="254" t="str">
        <f>IF(ISNUMBER(FIND(analysismethod10,'III_Plan comp 438.68 {Plan 1}'!CP$15)),"",'III_Plan comp 438.68 {Plan 1}'!CP$15&amp;analysismethod10)</f>
        <v xml:space="preserve">Language Capabilities: Contract
IHCP: Contract/Good-faith effort to contract; 
</v>
      </c>
      <c r="EX25" s="254" t="str">
        <f>IF(ISNUMBER(FIND(analysismethod10,'III_Plan comp 438.68 {Plan 1}'!CQ$15)),"",'III_Plan comp 438.68 {Plan 1}'!CQ$15&amp;analysismethod10)</f>
        <v xml:space="preserve">Language Capabilities: Contract
IHCP: Contract/Good-faith effort to contract; 
</v>
      </c>
      <c r="EY25" s="254" t="str">
        <f>IF(ISNUMBER(FIND(analysismethod10,'III_Plan comp 438.68 {Plan 1}'!CR$15)),"",'III_Plan comp 438.68 {Plan 1}'!CR$15&amp;analysismethod10)</f>
        <v xml:space="preserve">Language Capabilities: Contract
IHCP: Contract/Good-faith effort to contract; 
</v>
      </c>
      <c r="EZ25" s="254" t="str">
        <f>IF(ISNUMBER(FIND(analysismethod10,'III_Plan comp 438.68 {Plan 1}'!CS$15)),"",'III_Plan comp 438.68 {Plan 1}'!CS$15&amp;analysismethod10)</f>
        <v xml:space="preserve">Language Capabilities: Contract
IHCP: Contract/Good-faith effort to contract; 
</v>
      </c>
      <c r="FA25" s="254" t="str">
        <f>IF(ISNUMBER(FIND(analysismethod10,'III_Plan comp 438.68 {Plan 1}'!CT$15)),"",'III_Plan comp 438.68 {Plan 1}'!CT$15&amp;analysismethod10)</f>
        <v xml:space="preserve">Language Capabilities: Contract
IHCP: Contract/Good-faith effort to contract; 
</v>
      </c>
      <c r="FB25" s="254" t="str">
        <f>IF(ISNUMBER(FIND(analysismethod10,'III_Plan comp 438.68 {Plan 1}'!CU$15)),"",'III_Plan comp 438.68 {Plan 1}'!CU$15&amp;analysismethod10)</f>
        <v xml:space="preserve">Language Capabilities: Contract
IHCP: Contract/Good-faith effort to contract; 
</v>
      </c>
      <c r="FC25" s="254" t="str">
        <f>IF(ISNUMBER(FIND(analysismethod10,'III_Plan comp 438.68 {Plan 1}'!CV$15)),"",'III_Plan comp 438.68 {Plan 1}'!CV$15&amp;analysismethod10)</f>
        <v xml:space="preserve">Language Capabilities: Contract
IHCP: Contract/Good-faith effort to contract; 
</v>
      </c>
      <c r="FD25" s="254" t="str">
        <f>IF(ISNUMBER(FIND(analysismethod10,'III_Plan comp 438.68 {Plan 1}'!CW$15)),"",'III_Plan comp 438.68 {Plan 1}'!CW$15&amp;analysismethod10)</f>
        <v xml:space="preserve">Language Capabilities: Contract
IHCP: Contract/Good-faith effort to contract; 
</v>
      </c>
      <c r="FE25" s="254" t="str">
        <f>IF(ISNUMBER(FIND(analysismethod10,'III_Plan comp 438.68 {Plan 1}'!CX$15)),"",'III_Plan comp 438.68 {Plan 1}'!CX$15&amp;analysismethod10)</f>
        <v xml:space="preserve">Language Capabilities: Contract
IHCP: Contract/Good-faith effort to contract; 
</v>
      </c>
      <c r="FF25" s="254" t="str">
        <f>IF(ISNUMBER(FIND(analysismethod10,'III_Plan comp 438.68 {Plan 1}'!CY$15)),"",'III_Plan comp 438.68 {Plan 1}'!CY$15&amp;analysismethod10)</f>
        <v xml:space="preserve">Language Capabilities: Contract
IHCP: Contract/Good-faith effort to contract; 
</v>
      </c>
      <c r="FG25" s="254" t="str">
        <f>IF(ISNUMBER(FIND(analysismethod10,'III_Plan comp 438.68 {Plan 1}'!CZ$15)),"",'III_Plan comp 438.68 {Plan 1}'!CZ$15&amp;analysismethod10)</f>
        <v xml:space="preserve">Language Capabilities: Contract
IHCP: Contract/Good-faith effort to contract; 
</v>
      </c>
    </row>
    <row r="26" spans="2:163" ht="15" thickTop="1">
      <c r="B26" s="11" t="s">
        <v>752</v>
      </c>
      <c r="C26" s="11"/>
      <c r="D26" s="11"/>
      <c r="E26" s="11"/>
      <c r="F26" s="11"/>
      <c r="G26" s="11"/>
      <c r="J26" s="92"/>
      <c r="K26" s="91"/>
      <c r="L26" s="91"/>
      <c r="M26" s="91"/>
      <c r="N26" s="91"/>
      <c r="O26" s="91"/>
      <c r="P26" s="91"/>
      <c r="Q26" s="91"/>
      <c r="R26" s="91"/>
      <c r="S26" s="91"/>
      <c r="T26" s="91"/>
      <c r="BK26" s="13"/>
      <c r="BL26" s="13"/>
    </row>
    <row r="27" spans="2:163" ht="15" thickBot="1">
      <c r="B27" s="11" t="s">
        <v>753</v>
      </c>
      <c r="C27" s="11"/>
      <c r="D27" s="11"/>
      <c r="E27" s="11"/>
      <c r="F27" s="11"/>
      <c r="G27" s="11"/>
      <c r="J27" s="92"/>
      <c r="K27" s="91"/>
      <c r="L27" s="91"/>
      <c r="M27" s="91"/>
      <c r="N27" s="91"/>
      <c r="O27" s="91"/>
      <c r="P27" s="91"/>
      <c r="Q27" s="91"/>
      <c r="R27" s="91"/>
      <c r="S27" s="91"/>
      <c r="T27" s="91"/>
      <c r="BK27" s="13"/>
      <c r="BL27" s="13"/>
    </row>
    <row r="28" spans="2:163" ht="15.75" thickTop="1">
      <c r="B28" s="11" t="s">
        <v>754</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Network Adequacy Certification Tool (NACT); 
Geomapping; 
</v>
      </c>
      <c r="BO28" s="248" t="str">
        <f>IF(ISNUMBER(FIND(analysismethod1,'III_Plan comp 438.68 {Plan 2}'!H$15)),"",'III_Plan comp 438.68 {Plan 2}'!H$15&amp;analysismethod1)</f>
        <v xml:space="preserve">Network Adequacy Certification Tool (NACT); 
Geomapping; 
</v>
      </c>
      <c r="BP28" s="248" t="str">
        <f>IF(ISNUMBER(FIND(analysismethod1,'III_Plan comp 438.68 {Plan 2}'!I$15)),"",'III_Plan comp 438.68 {Plan 2}'!I$15&amp;analysismethod1)</f>
        <v xml:space="preserve">Network Adequacy Certification Tool (NACT); 
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Timely Access Data Tool (TADT); 
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Timely Access Data Tool (TADT); 
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755</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756</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757</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758</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759</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760</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761</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Network Adequacy Certification Tool (NACT); 
Timely Access Data Tool (TADT); 
</v>
      </c>
      <c r="BO35" s="251" t="str">
        <f>IF(ISNUMBER(FIND(analysismethod8,'III_Plan comp 438.68 {Plan 2}'!H$15)),"",'III_Plan comp 438.68 {Plan 2}'!H$15&amp;analysismethod8)</f>
        <v xml:space="preserve">Network Adequacy Certification Tool (NACT); 
Timely Access Data Tool (TADT); 
</v>
      </c>
      <c r="BP35" s="251" t="str">
        <f>IF(ISNUMBER(FIND(analysismethod8,'III_Plan comp 438.68 {Plan 2}'!I$15)),"",'III_Plan comp 438.68 {Plan 2}'!I$15&amp;analysismethod8)</f>
        <v xml:space="preserve">Network Adequacy Certification Tool (NACT); 
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c>
      <c r="BT35" s="251" t="str">
        <f>IF(ISNUMBER(FIND(analysismethod8,'III_Plan comp 438.68 {Plan 2}'!M$15)),"",'III_Plan comp 438.68 {Plan 2}'!M$15&amp;analysismethod8)</f>
        <v/>
      </c>
      <c r="BU35" s="251" t="str">
        <f>IF(ISNUMBER(FIND(analysismethod8,'III_Plan comp 438.68 {Plan 2}'!N$15)),"",'III_Plan comp 438.68 {Plan 2}'!N$15&amp;analysismethod8)</f>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762</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Network Adequacy Certification Tool (NACT); 
</v>
      </c>
      <c r="BM36" s="251" t="str">
        <f>IF(ISNUMBER(FIND(analysismethod9,'III_Plan comp 438.68 {Plan 2}'!F$15)),"",'III_Plan comp 438.68 {Plan 2}'!F$15&amp;analysismethod9)</f>
        <v xml:space="preserve">Network Adequacy Certification Tool (NACT); 
</v>
      </c>
      <c r="BN36" s="251" t="str">
        <f>IF(ISNUMBER(FIND(analysismethod9,'III_Plan comp 438.68 {Plan 2}'!G$15)),"",'III_Plan comp 438.68 {Plan 2}'!G$15&amp;analysismethod9)</f>
        <v/>
      </c>
      <c r="BO36" s="251" t="str">
        <f>IF(ISNUMBER(FIND(analysismethod9,'III_Plan comp 438.68 {Plan 2}'!H$15)),"",'III_Plan comp 438.68 {Plan 2}'!H$15&amp;analysismethod9)</f>
        <v/>
      </c>
      <c r="BP36" s="251" t="str">
        <f>IF(ISNUMBER(FIND(analysismethod9,'III_Plan comp 438.68 {Plan 2}'!I$15)),"",'III_Plan comp 438.68 {Plan 2}'!I$15&amp;analysismethod9)</f>
        <v/>
      </c>
      <c r="BQ36" s="251" t="str">
        <f>IF(ISNUMBER(FIND(analysismethod9,'III_Plan comp 438.68 {Plan 2}'!J$15)),"",'III_Plan comp 438.68 {Plan 2}'!J$15&amp;analysismethod9)</f>
        <v xml:space="preserve">Network Adequacy Certification Tool (NACT); 
</v>
      </c>
      <c r="BR36" s="251" t="str">
        <f>IF(ISNUMBER(FIND(analysismethod9,'III_Plan comp 438.68 {Plan 2}'!K$15)),"",'III_Plan comp 438.68 {Plan 2}'!K$15&amp;analysismethod9)</f>
        <v xml:space="preserve">Timely Access Data Tool (TADT); 
Network Adequacy Certification Tool (NACT); 
</v>
      </c>
      <c r="BS36" s="251" t="str">
        <f>IF(ISNUMBER(FIND(analysismethod9,'III_Plan comp 438.68 {Plan 2}'!L$15)),"",'III_Plan comp 438.68 {Plan 2}'!L$15&amp;analysismethod9)</f>
        <v xml:space="preserve">Timely Access Data Tool (TADT); 
Network Adequacy Certification Tool (NACT); 
</v>
      </c>
      <c r="BT36" s="251" t="str">
        <f>IF(ISNUMBER(FIND(analysismethod9,'III_Plan comp 438.68 {Plan 2}'!M$15)),"",'III_Plan comp 438.68 {Plan 2}'!M$15&amp;analysismethod9)</f>
        <v xml:space="preserve">Timely Access Data Tool (TADT); 
Network Adequacy Certification Tool (NACT); 
</v>
      </c>
      <c r="BU36" s="251" t="str">
        <f>IF(ISNUMBER(FIND(analysismethod9,'III_Plan comp 438.68 {Plan 2}'!N$15)),"",'III_Plan comp 438.68 {Plan 2}'!N$15&amp;analysismethod9)</f>
        <v xml:space="preserve">Timely Access Data Tool (TADT); 
Network Adequacy Certification Tool (NACT); 
</v>
      </c>
      <c r="BV36" s="251" t="str">
        <f>IF(ISNUMBER(FIND(analysismethod9,'III_Plan comp 438.68 {Plan 2}'!O$15)),"",'III_Plan comp 438.68 {Plan 2}'!O$15&amp;analysismethod9)</f>
        <v xml:space="preserve">Network Adequacy Certification Tool (NACT); 
</v>
      </c>
      <c r="BW36" s="251" t="str">
        <f>IF(ISNUMBER(FIND(analysismethod9,'III_Plan comp 438.68 {Plan 2}'!P$15)),"",'III_Plan comp 438.68 {Plan 2}'!P$15&amp;analysismethod9)</f>
        <v xml:space="preserve">Network Adequacy Certification Tool (NACT); 
</v>
      </c>
      <c r="BX36" s="251" t="str">
        <f>IF(ISNUMBER(FIND(analysismethod9,'III_Plan comp 438.68 {Plan 2}'!Q$15)),"",'III_Plan comp 438.68 {Plan 2}'!Q$15&amp;analysismethod9)</f>
        <v xml:space="preserve">Network Adequacy Certification Tool (NACT); 
</v>
      </c>
      <c r="BY36" s="251" t="str">
        <f>IF(ISNUMBER(FIND(analysismethod9,'III_Plan comp 438.68 {Plan 2}'!R$15)),"",'III_Plan comp 438.68 {Plan 2}'!R$15&amp;analysismethod9)</f>
        <v xml:space="preserve">Network Adequacy Certification Tool (NACT); 
</v>
      </c>
      <c r="BZ36" s="251" t="str">
        <f>IF(ISNUMBER(FIND(analysismethod9,'III_Plan comp 438.68 {Plan 2}'!S$15)),"",'III_Plan comp 438.68 {Plan 2}'!S$15&amp;analysismethod9)</f>
        <v xml:space="preserve">Network Adequacy Certification Tool (NACT); 
</v>
      </c>
      <c r="CA36" s="251" t="str">
        <f>IF(ISNUMBER(FIND(analysismethod9,'III_Plan comp 438.68 {Plan 2}'!T$15)),"",'III_Plan comp 438.68 {Plan 2}'!T$15&amp;analysismethod9)</f>
        <v xml:space="preserve">Network Adequacy Certification Tool (NACT); 
</v>
      </c>
      <c r="CB36" s="251" t="str">
        <f>IF(ISNUMBER(FIND(analysismethod9,'III_Plan comp 438.68 {Plan 2}'!U$15)),"",'III_Plan comp 438.68 {Plan 2}'!U$15&amp;analysismethod9)</f>
        <v xml:space="preserve">Network Adequacy Certification Tool (NACT); 
</v>
      </c>
      <c r="CC36" s="251" t="str">
        <f>IF(ISNUMBER(FIND(analysismethod9,'III_Plan comp 438.68 {Plan 2}'!V$15)),"",'III_Plan comp 438.68 {Plan 2}'!V$15&amp;analysismethod9)</f>
        <v xml:space="preserve">Network Adequacy Certification Tool (NACT); 
</v>
      </c>
      <c r="CD36" s="251" t="str">
        <f>IF(ISNUMBER(FIND(analysismethod9,'III_Plan comp 438.68 {Plan 2}'!W$15)),"",'III_Plan comp 438.68 {Plan 2}'!W$15&amp;analysismethod9)</f>
        <v xml:space="preserve">Network Adequacy Certification Tool (NACT); 
</v>
      </c>
      <c r="CE36" s="251" t="str">
        <f>IF(ISNUMBER(FIND(analysismethod9,'III_Plan comp 438.68 {Plan 2}'!X$15)),"",'III_Plan comp 438.68 {Plan 2}'!X$15&amp;analysismethod9)</f>
        <v xml:space="preserve">Network Adequacy Certification Tool (NACT); 
</v>
      </c>
      <c r="CF36" s="251" t="str">
        <f>IF(ISNUMBER(FIND(analysismethod9,'III_Plan comp 438.68 {Plan 2}'!Y$15)),"",'III_Plan comp 438.68 {Plan 2}'!Y$15&amp;analysismethod9)</f>
        <v xml:space="preserve">Network Adequacy Certification Tool (NACT); 
</v>
      </c>
      <c r="CG36" s="251" t="str">
        <f>IF(ISNUMBER(FIND(analysismethod9,'III_Plan comp 438.68 {Plan 2}'!Z$15)),"",'III_Plan comp 438.68 {Plan 2}'!Z$15&amp;analysismethod9)</f>
        <v xml:space="preserve">Network Adequacy Certification Tool (NACT); 
</v>
      </c>
      <c r="CH36" s="251" t="str">
        <f>IF(ISNUMBER(FIND(analysismethod9,'III_Plan comp 438.68 {Plan 2}'!AA$15)),"",'III_Plan comp 438.68 {Plan 2}'!AA$15&amp;analysismethod9)</f>
        <v xml:space="preserve">Network Adequacy Certification Tool (NACT); 
</v>
      </c>
      <c r="CI36" s="251" t="str">
        <f>IF(ISNUMBER(FIND(analysismethod9,'III_Plan comp 438.68 {Plan 2}'!AB$15)),"",'III_Plan comp 438.68 {Plan 2}'!AB$15&amp;analysismethod9)</f>
        <v xml:space="preserve">Network Adequacy Certification Tool (NACT); 
</v>
      </c>
      <c r="CJ36" s="251" t="str">
        <f>IF(ISNUMBER(FIND(analysismethod9,'III_Plan comp 438.68 {Plan 2}'!AC$15)),"",'III_Plan comp 438.68 {Plan 2}'!AC$15&amp;analysismethod9)</f>
        <v xml:space="preserve">Network Adequacy Certification Tool (NACT); 
</v>
      </c>
      <c r="CK36" s="251" t="str">
        <f>IF(ISNUMBER(FIND(analysismethod9,'III_Plan comp 438.68 {Plan 2}'!AD$15)),"",'III_Plan comp 438.68 {Plan 2}'!AD$15&amp;analysismethod9)</f>
        <v xml:space="preserve">Network Adequacy Certification Tool (NACT); 
</v>
      </c>
      <c r="CL36" s="251" t="str">
        <f>IF(ISNUMBER(FIND(analysismethod9,'III_Plan comp 438.68 {Plan 2}'!AE$15)),"",'III_Plan comp 438.68 {Plan 2}'!AE$15&amp;analysismethod9)</f>
        <v xml:space="preserve">Network Adequacy Certification Tool (NACT); 
</v>
      </c>
      <c r="CM36" s="251" t="str">
        <f>IF(ISNUMBER(FIND(analysismethod9,'III_Plan comp 438.68 {Plan 2}'!AF$15)),"",'III_Plan comp 438.68 {Plan 2}'!AF$15&amp;analysismethod9)</f>
        <v xml:space="preserve">Network Adequacy Certification Tool (NACT); 
</v>
      </c>
      <c r="CN36" s="251" t="str">
        <f>IF(ISNUMBER(FIND(analysismethod9,'III_Plan comp 438.68 {Plan 2}'!AG$15)),"",'III_Plan comp 438.68 {Plan 2}'!AG$15&amp;analysismethod9)</f>
        <v xml:space="preserve">Network Adequacy Certification Tool (NACT); 
</v>
      </c>
      <c r="CO36" s="251" t="str">
        <f>IF(ISNUMBER(FIND(analysismethod9,'III_Plan comp 438.68 {Plan 2}'!AH$15)),"",'III_Plan comp 438.68 {Plan 2}'!AH$15&amp;analysismethod9)</f>
        <v xml:space="preserve">Network Adequacy Certification Tool (NACT); 
</v>
      </c>
      <c r="CP36" s="251" t="str">
        <f>IF(ISNUMBER(FIND(analysismethod9,'III_Plan comp 438.68 {Plan 2}'!AI$15)),"",'III_Plan comp 438.68 {Plan 2}'!AI$15&amp;analysismethod9)</f>
        <v xml:space="preserve">Network Adequacy Certification Tool (NACT); 
</v>
      </c>
      <c r="CQ36" s="251" t="str">
        <f>IF(ISNUMBER(FIND(analysismethod9,'III_Plan comp 438.68 {Plan 2}'!AJ$15)),"",'III_Plan comp 438.68 {Plan 2}'!AJ$15&amp;analysismethod9)</f>
        <v xml:space="preserve">Network Adequacy Certification Tool (NACT); 
</v>
      </c>
      <c r="CR36" s="251" t="str">
        <f>IF(ISNUMBER(FIND(analysismethod9,'III_Plan comp 438.68 {Plan 2}'!AK$15)),"",'III_Plan comp 438.68 {Plan 2}'!AK$15&amp;analysismethod9)</f>
        <v xml:space="preserve">Network Adequacy Certification Tool (NACT); 
</v>
      </c>
      <c r="CS36" s="251" t="str">
        <f>IF(ISNUMBER(FIND(analysismethod9,'III_Plan comp 438.68 {Plan 2}'!AL$15)),"",'III_Plan comp 438.68 {Plan 2}'!AL$15&amp;analysismethod9)</f>
        <v xml:space="preserve">Network Adequacy Certification Tool (NACT); 
</v>
      </c>
      <c r="CT36" s="251" t="str">
        <f>IF(ISNUMBER(FIND(analysismethod9,'III_Plan comp 438.68 {Plan 2}'!AM$15)),"",'III_Plan comp 438.68 {Plan 2}'!AM$15&amp;analysismethod9)</f>
        <v xml:space="preserve">Network Adequacy Certification Tool (NACT); 
</v>
      </c>
      <c r="CU36" s="251" t="str">
        <f>IF(ISNUMBER(FIND(analysismethod9,'III_Plan comp 438.68 {Plan 2}'!AN$15)),"",'III_Plan comp 438.68 {Plan 2}'!AN$15&amp;analysismethod9)</f>
        <v xml:space="preserve">Network Adequacy Certification Tool (NACT); 
</v>
      </c>
      <c r="CV36" s="251" t="str">
        <f>IF(ISNUMBER(FIND(analysismethod9,'III_Plan comp 438.68 {Plan 2}'!AO$15)),"",'III_Plan comp 438.68 {Plan 2}'!AO$15&amp;analysismethod9)</f>
        <v xml:space="preserve">Network Adequacy Certification Tool (NACT); 
</v>
      </c>
      <c r="CW36" s="251" t="str">
        <f>IF(ISNUMBER(FIND(analysismethod9,'III_Plan comp 438.68 {Plan 2}'!AP$15)),"",'III_Plan comp 438.68 {Plan 2}'!AP$15&amp;analysismethod9)</f>
        <v xml:space="preserve">Network Adequacy Certification Tool (NACT); 
</v>
      </c>
      <c r="CX36" s="251" t="str">
        <f>IF(ISNUMBER(FIND(analysismethod9,'III_Plan comp 438.68 {Plan 2}'!AQ$15)),"",'III_Plan comp 438.68 {Plan 2}'!AQ$15&amp;analysismethod9)</f>
        <v xml:space="preserve">Network Adequacy Certification Tool (NACT); 
</v>
      </c>
      <c r="CY36" s="251" t="str">
        <f>IF(ISNUMBER(FIND(analysismethod9,'III_Plan comp 438.68 {Plan 2}'!AR$15)),"",'III_Plan comp 438.68 {Plan 2}'!AR$15&amp;analysismethod9)</f>
        <v xml:space="preserve">Network Adequacy Certification Tool (NACT); 
</v>
      </c>
      <c r="CZ36" s="251" t="str">
        <f>IF(ISNUMBER(FIND(analysismethod9,'III_Plan comp 438.68 {Plan 2}'!AS$15)),"",'III_Plan comp 438.68 {Plan 2}'!AS$15&amp;analysismethod9)</f>
        <v xml:space="preserve">Network Adequacy Certification Tool (NACT); 
</v>
      </c>
      <c r="DA36" s="251" t="str">
        <f>IF(ISNUMBER(FIND(analysismethod9,'III_Plan comp 438.68 {Plan 2}'!AT$15)),"",'III_Plan comp 438.68 {Plan 2}'!AT$15&amp;analysismethod9)</f>
        <v xml:space="preserve">Network Adequacy Certification Tool (NACT); 
</v>
      </c>
      <c r="DB36" s="251" t="str">
        <f>IF(ISNUMBER(FIND(analysismethod9,'III_Plan comp 438.68 {Plan 2}'!AU$15)),"",'III_Plan comp 438.68 {Plan 2}'!AU$15&amp;analysismethod9)</f>
        <v xml:space="preserve">Network Adequacy Certification Tool (NACT); 
</v>
      </c>
      <c r="DC36" s="251" t="str">
        <f>IF(ISNUMBER(FIND(analysismethod9,'III_Plan comp 438.68 {Plan 2}'!AV$15)),"",'III_Plan comp 438.68 {Plan 2}'!AV$15&amp;analysismethod9)</f>
        <v xml:space="preserve">Network Adequacy Certification Tool (NACT); 
</v>
      </c>
      <c r="DD36" s="251" t="str">
        <f>IF(ISNUMBER(FIND(analysismethod9,'III_Plan comp 438.68 {Plan 2}'!AW$15)),"",'III_Plan comp 438.68 {Plan 2}'!AW$15&amp;analysismethod9)</f>
        <v xml:space="preserve">Network Adequacy Certification Tool (NACT); 
</v>
      </c>
      <c r="DE36" s="251" t="str">
        <f>IF(ISNUMBER(FIND(analysismethod9,'III_Plan comp 438.68 {Plan 2}'!AX$15)),"",'III_Plan comp 438.68 {Plan 2}'!AX$15&amp;analysismethod9)</f>
        <v xml:space="preserve">Network Adequacy Certification Tool (NACT); 
</v>
      </c>
      <c r="DF36" s="251" t="str">
        <f>IF(ISNUMBER(FIND(analysismethod9,'III_Plan comp 438.68 {Plan 2}'!AY$15)),"",'III_Plan comp 438.68 {Plan 2}'!AY$15&amp;analysismethod9)</f>
        <v xml:space="preserve">Network Adequacy Certification Tool (NACT); 
</v>
      </c>
      <c r="DG36" s="251" t="str">
        <f>IF(ISNUMBER(FIND(analysismethod9,'III_Plan comp 438.68 {Plan 2}'!AZ$15)),"",'III_Plan comp 438.68 {Plan 2}'!AZ$15&amp;analysismethod9)</f>
        <v xml:space="preserve">Network Adequacy Certification Tool (NACT); 
</v>
      </c>
      <c r="DH36" s="251" t="str">
        <f>IF(ISNUMBER(FIND(analysismethod9,'III_Plan comp 438.68 {Plan 2}'!BA$15)),"",'III_Plan comp 438.68 {Plan 2}'!BA$15&amp;analysismethod9)</f>
        <v xml:space="preserve">Network Adequacy Certification Tool (NACT); 
</v>
      </c>
      <c r="DI36" s="251" t="str">
        <f>IF(ISNUMBER(FIND(analysismethod9,'III_Plan comp 438.68 {Plan 2}'!BB$15)),"",'III_Plan comp 438.68 {Plan 2}'!BB$15&amp;analysismethod9)</f>
        <v xml:space="preserve">Network Adequacy Certification Tool (NACT); 
</v>
      </c>
      <c r="DJ36" s="251" t="str">
        <f>IF(ISNUMBER(FIND(analysismethod9,'III_Plan comp 438.68 {Plan 2}'!BC$15)),"",'III_Plan comp 438.68 {Plan 2}'!BC$15&amp;analysismethod9)</f>
        <v xml:space="preserve">Network Adequacy Certification Tool (NACT); 
</v>
      </c>
      <c r="DK36" s="251" t="str">
        <f>IF(ISNUMBER(FIND(analysismethod9,'III_Plan comp 438.68 {Plan 2}'!BD$15)),"",'III_Plan comp 438.68 {Plan 2}'!BD$15&amp;analysismethod9)</f>
        <v xml:space="preserve">Network Adequacy Certification Tool (NACT); 
</v>
      </c>
      <c r="DL36" s="251" t="str">
        <f>IF(ISNUMBER(FIND(analysismethod9,'III_Plan comp 438.68 {Plan 2}'!BE$15)),"",'III_Plan comp 438.68 {Plan 2}'!BE$15&amp;analysismethod9)</f>
        <v xml:space="preserve">Network Adequacy Certification Tool (NACT); 
</v>
      </c>
      <c r="DM36" s="251" t="str">
        <f>IF(ISNUMBER(FIND(analysismethod9,'III_Plan comp 438.68 {Plan 2}'!BF$15)),"",'III_Plan comp 438.68 {Plan 2}'!BF$15&amp;analysismethod9)</f>
        <v xml:space="preserve">Network Adequacy Certification Tool (NACT); 
</v>
      </c>
      <c r="DN36" s="251" t="str">
        <f>IF(ISNUMBER(FIND(analysismethod9,'III_Plan comp 438.68 {Plan 2}'!BG$15)),"",'III_Plan comp 438.68 {Plan 2}'!BG$15&amp;analysismethod9)</f>
        <v xml:space="preserve">Network Adequacy Certification Tool (NACT); 
</v>
      </c>
      <c r="DO36" s="251" t="str">
        <f>IF(ISNUMBER(FIND(analysismethod9,'III_Plan comp 438.68 {Plan 2}'!BH$15)),"",'III_Plan comp 438.68 {Plan 2}'!BH$15&amp;analysismethod9)</f>
        <v xml:space="preserve">Network Adequacy Certification Tool (NACT); 
</v>
      </c>
      <c r="DP36" s="251" t="str">
        <f>IF(ISNUMBER(FIND(analysismethod9,'III_Plan comp 438.68 {Plan 2}'!BI$15)),"",'III_Plan comp 438.68 {Plan 2}'!BI$15&amp;analysismethod9)</f>
        <v xml:space="preserve">Network Adequacy Certification Tool (NACT); 
</v>
      </c>
      <c r="DQ36" s="251" t="str">
        <f>IF(ISNUMBER(FIND(analysismethod9,'III_Plan comp 438.68 {Plan 2}'!BJ$15)),"",'III_Plan comp 438.68 {Plan 2}'!BJ$15&amp;analysismethod9)</f>
        <v xml:space="preserve">Network Adequacy Certification Tool (NACT); 
</v>
      </c>
      <c r="DR36" s="251" t="str">
        <f>IF(ISNUMBER(FIND(analysismethod9,'III_Plan comp 438.68 {Plan 2}'!BK$15)),"",'III_Plan comp 438.68 {Plan 2}'!BK$15&amp;analysismethod9)</f>
        <v xml:space="preserve">Network Adequacy Certification Tool (NACT); 
</v>
      </c>
      <c r="DS36" s="251" t="str">
        <f>IF(ISNUMBER(FIND(analysismethod9,'III_Plan comp 438.68 {Plan 2}'!BL$15)),"",'III_Plan comp 438.68 {Plan 2}'!BL$15&amp;analysismethod9)</f>
        <v xml:space="preserve">Network Adequacy Certification Tool (NACT); 
</v>
      </c>
      <c r="DT36" s="251" t="str">
        <f>IF(ISNUMBER(FIND(analysismethod9,'III_Plan comp 438.68 {Plan 2}'!BM$15)),"",'III_Plan comp 438.68 {Plan 2}'!BM$15&amp;analysismethod9)</f>
        <v xml:space="preserve">Network Adequacy Certification Tool (NACT); 
</v>
      </c>
      <c r="DU36" s="251" t="str">
        <f>IF(ISNUMBER(FIND(analysismethod9,'III_Plan comp 438.68 {Plan 2}'!BN$15)),"",'III_Plan comp 438.68 {Plan 2}'!BN$15&amp;analysismethod9)</f>
        <v xml:space="preserve">Network Adequacy Certification Tool (NACT); 
</v>
      </c>
      <c r="DV36" s="251" t="str">
        <f>IF(ISNUMBER(FIND(analysismethod9,'III_Plan comp 438.68 {Plan 2}'!BO$15)),"",'III_Plan comp 438.68 {Plan 2}'!BO$15&amp;analysismethod9)</f>
        <v xml:space="preserve">Network Adequacy Certification Tool (NACT); 
</v>
      </c>
      <c r="DW36" s="251" t="str">
        <f>IF(ISNUMBER(FIND(analysismethod9,'III_Plan comp 438.68 {Plan 2}'!BP$15)),"",'III_Plan comp 438.68 {Plan 2}'!BP$15&amp;analysismethod9)</f>
        <v xml:space="preserve">Network Adequacy Certification Tool (NACT); 
</v>
      </c>
      <c r="DX36" s="251" t="str">
        <f>IF(ISNUMBER(FIND(analysismethod9,'III_Plan comp 438.68 {Plan 2}'!BQ$15)),"",'III_Plan comp 438.68 {Plan 2}'!BQ$15&amp;analysismethod9)</f>
        <v xml:space="preserve">Network Adequacy Certification Tool (NACT); 
</v>
      </c>
      <c r="DY36" s="251" t="str">
        <f>IF(ISNUMBER(FIND(analysismethod9,'III_Plan comp 438.68 {Plan 2}'!BR$15)),"",'III_Plan comp 438.68 {Plan 2}'!BR$15&amp;analysismethod9)</f>
        <v xml:space="preserve">Network Adequacy Certification Tool (NACT); 
</v>
      </c>
      <c r="DZ36" s="251" t="str">
        <f>IF(ISNUMBER(FIND(analysismethod9,'III_Plan comp 438.68 {Plan 2}'!BS$15)),"",'III_Plan comp 438.68 {Plan 2}'!BS$15&amp;analysismethod9)</f>
        <v xml:space="preserve">Network Adequacy Certification Tool (NACT); 
</v>
      </c>
      <c r="EA36" s="251" t="str">
        <f>IF(ISNUMBER(FIND(analysismethod9,'III_Plan comp 438.68 {Plan 2}'!BT$15)),"",'III_Plan comp 438.68 {Plan 2}'!BT$15&amp;analysismethod9)</f>
        <v xml:space="preserve">Network Adequacy Certification Tool (NACT); 
</v>
      </c>
      <c r="EB36" s="251" t="str">
        <f>IF(ISNUMBER(FIND(analysismethod9,'III_Plan comp 438.68 {Plan 2}'!BU$15)),"",'III_Plan comp 438.68 {Plan 2}'!BU$15&amp;analysismethod9)</f>
        <v xml:space="preserve">Network Adequacy Certification Tool (NACT); 
</v>
      </c>
      <c r="EC36" s="251" t="str">
        <f>IF(ISNUMBER(FIND(analysismethod9,'III_Plan comp 438.68 {Plan 2}'!BV$15)),"",'III_Plan comp 438.68 {Plan 2}'!BV$15&amp;analysismethod9)</f>
        <v xml:space="preserve">Network Adequacy Certification Tool (NACT); 
</v>
      </c>
      <c r="ED36" s="251" t="str">
        <f>IF(ISNUMBER(FIND(analysismethod9,'III_Plan comp 438.68 {Plan 2}'!BW$15)),"",'III_Plan comp 438.68 {Plan 2}'!BW$15&amp;analysismethod9)</f>
        <v xml:space="preserve">Network Adequacy Certification Tool (NACT); 
</v>
      </c>
      <c r="EE36" s="251" t="str">
        <f>IF(ISNUMBER(FIND(analysismethod9,'III_Plan comp 438.68 {Plan 2}'!BX$15)),"",'III_Plan comp 438.68 {Plan 2}'!BX$15&amp;analysismethod9)</f>
        <v xml:space="preserve">Network Adequacy Certification Tool (NACT); 
</v>
      </c>
      <c r="EF36" s="251" t="str">
        <f>IF(ISNUMBER(FIND(analysismethod9,'III_Plan comp 438.68 {Plan 2}'!BY$15)),"",'III_Plan comp 438.68 {Plan 2}'!BY$15&amp;analysismethod9)</f>
        <v xml:space="preserve">Network Adequacy Certification Tool (NACT); 
</v>
      </c>
      <c r="EG36" s="251" t="str">
        <f>IF(ISNUMBER(FIND(analysismethod9,'III_Plan comp 438.68 {Plan 2}'!BZ$15)),"",'III_Plan comp 438.68 {Plan 2}'!BZ$15&amp;analysismethod9)</f>
        <v xml:space="preserve">Network Adequacy Certification Tool (NACT); 
</v>
      </c>
      <c r="EH36" s="251" t="str">
        <f>IF(ISNUMBER(FIND(analysismethod9,'III_Plan comp 438.68 {Plan 2}'!CA$15)),"",'III_Plan comp 438.68 {Plan 2}'!CA$15&amp;analysismethod9)</f>
        <v xml:space="preserve">Network Adequacy Certification Tool (NACT); 
</v>
      </c>
      <c r="EI36" s="251" t="str">
        <f>IF(ISNUMBER(FIND(analysismethod9,'III_Plan comp 438.68 {Plan 2}'!CB$15)),"",'III_Plan comp 438.68 {Plan 2}'!CB$15&amp;analysismethod9)</f>
        <v xml:space="preserve">Network Adequacy Certification Tool (NACT); 
</v>
      </c>
      <c r="EJ36" s="251" t="str">
        <f>IF(ISNUMBER(FIND(analysismethod9,'III_Plan comp 438.68 {Plan 2}'!CC$15)),"",'III_Plan comp 438.68 {Plan 2}'!CC$15&amp;analysismethod9)</f>
        <v xml:space="preserve">Network Adequacy Certification Tool (NACT); 
</v>
      </c>
      <c r="EK36" s="251" t="str">
        <f>IF(ISNUMBER(FIND(analysismethod9,'III_Plan comp 438.68 {Plan 2}'!CD$15)),"",'III_Plan comp 438.68 {Plan 2}'!CD$15&amp;analysismethod9)</f>
        <v xml:space="preserve">Network Adequacy Certification Tool (NACT); 
</v>
      </c>
      <c r="EL36" s="251" t="str">
        <f>IF(ISNUMBER(FIND(analysismethod9,'III_Plan comp 438.68 {Plan 2}'!CE$15)),"",'III_Plan comp 438.68 {Plan 2}'!CE$15&amp;analysismethod9)</f>
        <v xml:space="preserve">Network Adequacy Certification Tool (NACT); 
</v>
      </c>
      <c r="EM36" s="251" t="str">
        <f>IF(ISNUMBER(FIND(analysismethod9,'III_Plan comp 438.68 {Plan 2}'!CF$15)),"",'III_Plan comp 438.68 {Plan 2}'!CF$15&amp;analysismethod9)</f>
        <v xml:space="preserve">Network Adequacy Certification Tool (NACT); 
</v>
      </c>
      <c r="EN36" s="251" t="str">
        <f>IF(ISNUMBER(FIND(analysismethod9,'III_Plan comp 438.68 {Plan 2}'!CG$15)),"",'III_Plan comp 438.68 {Plan 2}'!CG$15&amp;analysismethod9)</f>
        <v xml:space="preserve">Network Adequacy Certification Tool (NACT); 
</v>
      </c>
      <c r="EO36" s="251" t="str">
        <f>IF(ISNUMBER(FIND(analysismethod9,'III_Plan comp 438.68 {Plan 2}'!CH$15)),"",'III_Plan comp 438.68 {Plan 2}'!CH$15&amp;analysismethod9)</f>
        <v xml:space="preserve">Network Adequacy Certification Tool (NACT); 
</v>
      </c>
      <c r="EP36" s="251" t="str">
        <f>IF(ISNUMBER(FIND(analysismethod9,'III_Plan comp 438.68 {Plan 2}'!CI$15)),"",'III_Plan comp 438.68 {Plan 2}'!CI$15&amp;analysismethod9)</f>
        <v xml:space="preserve">Network Adequacy Certification Tool (NACT); 
</v>
      </c>
      <c r="EQ36" s="251" t="str">
        <f>IF(ISNUMBER(FIND(analysismethod9,'III_Plan comp 438.68 {Plan 2}'!CJ$15)),"",'III_Plan comp 438.68 {Plan 2}'!CJ$15&amp;analysismethod9)</f>
        <v xml:space="preserve">Network Adequacy Certification Tool (NACT); 
</v>
      </c>
      <c r="ER36" s="251" t="str">
        <f>IF(ISNUMBER(FIND(analysismethod9,'III_Plan comp 438.68 {Plan 2}'!CK$15)),"",'III_Plan comp 438.68 {Plan 2}'!CK$15&amp;analysismethod9)</f>
        <v xml:space="preserve">Network Adequacy Certification Tool (NACT); 
</v>
      </c>
      <c r="ES36" s="251" t="str">
        <f>IF(ISNUMBER(FIND(analysismethod9,'III_Plan comp 438.68 {Plan 2}'!CL$15)),"",'III_Plan comp 438.68 {Plan 2}'!CL$15&amp;analysismethod9)</f>
        <v xml:space="preserve">Network Adequacy Certification Tool (NACT); 
</v>
      </c>
      <c r="ET36" s="251" t="str">
        <f>IF(ISNUMBER(FIND(analysismethod9,'III_Plan comp 438.68 {Plan 2}'!CM$15)),"",'III_Plan comp 438.68 {Plan 2}'!CM$15&amp;analysismethod9)</f>
        <v xml:space="preserve">Network Adequacy Certification Tool (NACT); 
</v>
      </c>
      <c r="EU36" s="251" t="str">
        <f>IF(ISNUMBER(FIND(analysismethod9,'III_Plan comp 438.68 {Plan 2}'!CN$15)),"",'III_Plan comp 438.68 {Plan 2}'!CN$15&amp;analysismethod9)</f>
        <v xml:space="preserve">Network Adequacy Certification Tool (NACT); 
</v>
      </c>
      <c r="EV36" s="251" t="str">
        <f>IF(ISNUMBER(FIND(analysismethod9,'III_Plan comp 438.68 {Plan 2}'!CO$15)),"",'III_Plan comp 438.68 {Plan 2}'!CO$15&amp;analysismethod9)</f>
        <v xml:space="preserve">Network Adequacy Certification Tool (NACT); 
</v>
      </c>
      <c r="EW36" s="251" t="str">
        <f>IF(ISNUMBER(FIND(analysismethod9,'III_Plan comp 438.68 {Plan 2}'!CP$15)),"",'III_Plan comp 438.68 {Plan 2}'!CP$15&amp;analysismethod9)</f>
        <v xml:space="preserve">Network Adequacy Certification Tool (NACT); 
</v>
      </c>
      <c r="EX36" s="251" t="str">
        <f>IF(ISNUMBER(FIND(analysismethod9,'III_Plan comp 438.68 {Plan 2}'!CQ$15)),"",'III_Plan comp 438.68 {Plan 2}'!CQ$15&amp;analysismethod9)</f>
        <v xml:space="preserve">Network Adequacy Certification Tool (NACT); 
</v>
      </c>
      <c r="EY36" s="251" t="str">
        <f>IF(ISNUMBER(FIND(analysismethod9,'III_Plan comp 438.68 {Plan 2}'!CR$15)),"",'III_Plan comp 438.68 {Plan 2}'!CR$15&amp;analysismethod9)</f>
        <v xml:space="preserve">Network Adequacy Certification Tool (NACT); 
</v>
      </c>
      <c r="EZ36" s="251" t="str">
        <f>IF(ISNUMBER(FIND(analysismethod9,'III_Plan comp 438.68 {Plan 2}'!CS$15)),"",'III_Plan comp 438.68 {Plan 2}'!CS$15&amp;analysismethod9)</f>
        <v xml:space="preserve">Network Adequacy Certification Tool (NACT); 
</v>
      </c>
      <c r="FA36" s="251" t="str">
        <f>IF(ISNUMBER(FIND(analysismethod9,'III_Plan comp 438.68 {Plan 2}'!CT$15)),"",'III_Plan comp 438.68 {Plan 2}'!CT$15&amp;analysismethod9)</f>
        <v xml:space="preserve">Network Adequacy Certification Tool (NACT); 
</v>
      </c>
      <c r="FB36" s="251" t="str">
        <f>IF(ISNUMBER(FIND(analysismethod9,'III_Plan comp 438.68 {Plan 2}'!CU$15)),"",'III_Plan comp 438.68 {Plan 2}'!CU$15&amp;analysismethod9)</f>
        <v xml:space="preserve">Network Adequacy Certification Tool (NACT); 
</v>
      </c>
      <c r="FC36" s="251" t="str">
        <f>IF(ISNUMBER(FIND(analysismethod9,'III_Plan comp 438.68 {Plan 2}'!CV$15)),"",'III_Plan comp 438.68 {Plan 2}'!CV$15&amp;analysismethod9)</f>
        <v xml:space="preserve">Network Adequacy Certification Tool (NACT); 
</v>
      </c>
      <c r="FD36" s="251" t="str">
        <f>IF(ISNUMBER(FIND(analysismethod9,'III_Plan comp 438.68 {Plan 2}'!CW$15)),"",'III_Plan comp 438.68 {Plan 2}'!CW$15&amp;analysismethod9)</f>
        <v xml:space="preserve">Network Adequacy Certification Tool (NACT); 
</v>
      </c>
      <c r="FE36" s="251" t="str">
        <f>IF(ISNUMBER(FIND(analysismethod9,'III_Plan comp 438.68 {Plan 2}'!CX$15)),"",'III_Plan comp 438.68 {Plan 2}'!CX$15&amp;analysismethod9)</f>
        <v xml:space="preserve">Network Adequacy Certification Tool (NACT); 
</v>
      </c>
      <c r="FF36" s="251" t="str">
        <f>IF(ISNUMBER(FIND(analysismethod9,'III_Plan comp 438.68 {Plan 2}'!CY$15)),"",'III_Plan comp 438.68 {Plan 2}'!CY$15&amp;analysismethod9)</f>
        <v xml:space="preserve">Network Adequacy Certification Tool (NACT); 
</v>
      </c>
      <c r="FG36" s="251" t="str">
        <f>IF(ISNUMBER(FIND(analysismethod9,'III_Plan comp 438.68 {Plan 2}'!CZ$15)),"",'III_Plan comp 438.68 {Plan 2}'!CZ$15&amp;analysismethod9)</f>
        <v xml:space="preserve">Network Adequacy Certification Tool (NACT); 
</v>
      </c>
    </row>
    <row r="37" spans="2:163" ht="15" thickBot="1">
      <c r="B37" s="12" t="s">
        <v>763</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Language Capabilities: Contract
IHCP: Contract/Good-faith effort to contract; 
</v>
      </c>
      <c r="BM37" s="254" t="str">
        <f>IF(ISNUMBER(FIND(analysismethod10,'III_Plan comp 438.68 {Plan 2}'!F$15)),"",'III_Plan comp 438.68 {Plan 2}'!F$15&amp;analysismethod10)</f>
        <v xml:space="preserve">Language Capabilities: Contract
IHCP: Contract/Good-faith effort to contract; 
</v>
      </c>
      <c r="BN37" s="254" t="str">
        <f>IF(ISNUMBER(FIND(analysismethod10,'III_Plan comp 438.68 {Plan 2}'!G$15)),"",'III_Plan comp 438.68 {Plan 2}'!G$15&amp;analysismethod10)</f>
        <v xml:space="preserve">Network Adequacy Certification Tool (NACT); 
Language Capabilities: Contract
IHCP: Contract/Good-faith effort to contract; 
</v>
      </c>
      <c r="BO37" s="254" t="str">
        <f>IF(ISNUMBER(FIND(analysismethod10,'III_Plan comp 438.68 {Plan 2}'!H$15)),"",'III_Plan comp 438.68 {Plan 2}'!H$15&amp;analysismethod10)</f>
        <v xml:space="preserve">Network Adequacy Certification Tool (NACT); 
Language Capabilities: Contract
IHCP: Contract/Good-faith effort to contract; 
</v>
      </c>
      <c r="BP37" s="254" t="str">
        <f>IF(ISNUMBER(FIND(analysismethod10,'III_Plan comp 438.68 {Plan 2}'!I$15)),"",'III_Plan comp 438.68 {Plan 2}'!I$15&amp;analysismethod10)</f>
        <v xml:space="preserve">Network Adequacy Certification Tool (NACT); 
Language Capabilities: Contract
IHCP: Contract/Good-faith effort to contract; 
</v>
      </c>
      <c r="BQ37" s="254" t="str">
        <f>IF(ISNUMBER(FIND(analysismethod10,'III_Plan comp 438.68 {Plan 2}'!J$15)),"",'III_Plan comp 438.68 {Plan 2}'!J$15&amp;analysismethod10)</f>
        <v xml:space="preserve">Language Capabilities: Contract
IHCP: Contract/Good-faith effort to contract; 
</v>
      </c>
      <c r="BR37" s="254" t="str">
        <f>IF(ISNUMBER(FIND(analysismethod10,'III_Plan comp 438.68 {Plan 2}'!K$15)),"",'III_Plan comp 438.68 {Plan 2}'!K$15&amp;analysismethod10)</f>
        <v xml:space="preserve">Timely Access Data Tool (TADT); 
Language Capabilities: Contract
IHCP: Contract/Good-faith effort to contract; 
</v>
      </c>
      <c r="BS37" s="254" t="str">
        <f>IF(ISNUMBER(FIND(analysismethod10,'III_Plan comp 438.68 {Plan 2}'!L$15)),"",'III_Plan comp 438.68 {Plan 2}'!L$15&amp;analysismethod10)</f>
        <v xml:space="preserve">Timely Access Data Tool (TADT); 
Language Capabilities: Contract
IHCP: Contract/Good-faith effort to contract; 
</v>
      </c>
      <c r="BT37" s="254" t="str">
        <f>IF(ISNUMBER(FIND(analysismethod10,'III_Plan comp 438.68 {Plan 2}'!M$15)),"",'III_Plan comp 438.68 {Plan 2}'!M$15&amp;analysismethod10)</f>
        <v xml:space="preserve">Timely Access Data Tool (TADT); 
Language Capabilities: Contract
IHCP: Contract/Good-faith effort to contract; 
</v>
      </c>
      <c r="BU37" s="254" t="str">
        <f>IF(ISNUMBER(FIND(analysismethod10,'III_Plan comp 438.68 {Plan 2}'!N$15)),"",'III_Plan comp 438.68 {Plan 2}'!N$15&amp;analysismethod10)</f>
        <v xml:space="preserve">Timely Access Data Tool (TADT); 
Language Capabilities: Contract
IHCP: Contract/Good-faith effort to contract; 
</v>
      </c>
      <c r="BV37" s="254" t="str">
        <f>IF(ISNUMBER(FIND(analysismethod10,'III_Plan comp 438.68 {Plan 2}'!O$15)),"",'III_Plan comp 438.68 {Plan 2}'!O$15&amp;analysismethod10)</f>
        <v xml:space="preserve">Language Capabilities: Contract
IHCP: Contract/Good-faith effort to contract; 
</v>
      </c>
      <c r="BW37" s="254" t="str">
        <f>IF(ISNUMBER(FIND(analysismethod10,'III_Plan comp 438.68 {Plan 2}'!P$15)),"",'III_Plan comp 438.68 {Plan 2}'!P$15&amp;analysismethod10)</f>
        <v xml:space="preserve">Language Capabilities: Contract
IHCP: Contract/Good-faith effort to contract; 
</v>
      </c>
      <c r="BX37" s="254" t="str">
        <f>IF(ISNUMBER(FIND(analysismethod10,'III_Plan comp 438.68 {Plan 2}'!Q$15)),"",'III_Plan comp 438.68 {Plan 2}'!Q$15&amp;analysismethod10)</f>
        <v xml:space="preserve">Language Capabilities: Contract
IHCP: Contract/Good-faith effort to contract; 
</v>
      </c>
      <c r="BY37" s="254" t="str">
        <f>IF(ISNUMBER(FIND(analysismethod10,'III_Plan comp 438.68 {Plan 2}'!R$15)),"",'III_Plan comp 438.68 {Plan 2}'!R$15&amp;analysismethod10)</f>
        <v xml:space="preserve">Language Capabilities: Contract
IHCP: Contract/Good-faith effort to contract; 
</v>
      </c>
      <c r="BZ37" s="254" t="str">
        <f>IF(ISNUMBER(FIND(analysismethod10,'III_Plan comp 438.68 {Plan 2}'!S$15)),"",'III_Plan comp 438.68 {Plan 2}'!S$15&amp;analysismethod10)</f>
        <v xml:space="preserve">Language Capabilities: Contract
IHCP: Contract/Good-faith effort to contract; 
</v>
      </c>
      <c r="CA37" s="254" t="str">
        <f>IF(ISNUMBER(FIND(analysismethod10,'III_Plan comp 438.68 {Plan 2}'!T$15)),"",'III_Plan comp 438.68 {Plan 2}'!T$15&amp;analysismethod10)</f>
        <v xml:space="preserve">Language Capabilities: Contract
IHCP: Contract/Good-faith effort to contract; 
</v>
      </c>
      <c r="CB37" s="254" t="str">
        <f>IF(ISNUMBER(FIND(analysismethod10,'III_Plan comp 438.68 {Plan 2}'!U$15)),"",'III_Plan comp 438.68 {Plan 2}'!U$15&amp;analysismethod10)</f>
        <v xml:space="preserve">Language Capabilities: Contract
IHCP: Contract/Good-faith effort to contract; 
</v>
      </c>
      <c r="CC37" s="254" t="str">
        <f>IF(ISNUMBER(FIND(analysismethod10,'III_Plan comp 438.68 {Plan 2}'!V$15)),"",'III_Plan comp 438.68 {Plan 2}'!V$15&amp;analysismethod10)</f>
        <v xml:space="preserve">Language Capabilities: Contract
IHCP: Contract/Good-faith effort to contract; 
</v>
      </c>
      <c r="CD37" s="254" t="str">
        <f>IF(ISNUMBER(FIND(analysismethod10,'III_Plan comp 438.68 {Plan 2}'!W$15)),"",'III_Plan comp 438.68 {Plan 2}'!W$15&amp;analysismethod10)</f>
        <v xml:space="preserve">Language Capabilities: Contract
IHCP: Contract/Good-faith effort to contract; 
</v>
      </c>
      <c r="CE37" s="254" t="str">
        <f>IF(ISNUMBER(FIND(analysismethod10,'III_Plan comp 438.68 {Plan 2}'!X$15)),"",'III_Plan comp 438.68 {Plan 2}'!X$15&amp;analysismethod10)</f>
        <v xml:space="preserve">Language Capabilities: Contract
IHCP: Contract/Good-faith effort to contract; 
</v>
      </c>
      <c r="CF37" s="254" t="str">
        <f>IF(ISNUMBER(FIND(analysismethod10,'III_Plan comp 438.68 {Plan 2}'!Y$15)),"",'III_Plan comp 438.68 {Plan 2}'!Y$15&amp;analysismethod10)</f>
        <v xml:space="preserve">Language Capabilities: Contract
IHCP: Contract/Good-faith effort to contract; 
</v>
      </c>
      <c r="CG37" s="254" t="str">
        <f>IF(ISNUMBER(FIND(analysismethod10,'III_Plan comp 438.68 {Plan 2}'!Z$15)),"",'III_Plan comp 438.68 {Plan 2}'!Z$15&amp;analysismethod10)</f>
        <v xml:space="preserve">Language Capabilities: Contract
IHCP: Contract/Good-faith effort to contract; 
</v>
      </c>
      <c r="CH37" s="254" t="str">
        <f>IF(ISNUMBER(FIND(analysismethod10,'III_Plan comp 438.68 {Plan 2}'!AA$15)),"",'III_Plan comp 438.68 {Plan 2}'!AA$15&amp;analysismethod10)</f>
        <v xml:space="preserve">Language Capabilities: Contract
IHCP: Contract/Good-faith effort to contract; 
</v>
      </c>
      <c r="CI37" s="254" t="str">
        <f>IF(ISNUMBER(FIND(analysismethod10,'III_Plan comp 438.68 {Plan 2}'!AB$15)),"",'III_Plan comp 438.68 {Plan 2}'!AB$15&amp;analysismethod10)</f>
        <v xml:space="preserve">Language Capabilities: Contract
IHCP: Contract/Good-faith effort to contract; 
</v>
      </c>
      <c r="CJ37" s="254" t="str">
        <f>IF(ISNUMBER(FIND(analysismethod10,'III_Plan comp 438.68 {Plan 2}'!AC$15)),"",'III_Plan comp 438.68 {Plan 2}'!AC$15&amp;analysismethod10)</f>
        <v xml:space="preserve">Language Capabilities: Contract
IHCP: Contract/Good-faith effort to contract; 
</v>
      </c>
      <c r="CK37" s="254" t="str">
        <f>IF(ISNUMBER(FIND(analysismethod10,'III_Plan comp 438.68 {Plan 2}'!AD$15)),"",'III_Plan comp 438.68 {Plan 2}'!AD$15&amp;analysismethod10)</f>
        <v xml:space="preserve">Language Capabilities: Contract
IHCP: Contract/Good-faith effort to contract; 
</v>
      </c>
      <c r="CL37" s="254" t="str">
        <f>IF(ISNUMBER(FIND(analysismethod10,'III_Plan comp 438.68 {Plan 2}'!AE$15)),"",'III_Plan comp 438.68 {Plan 2}'!AE$15&amp;analysismethod10)</f>
        <v xml:space="preserve">Language Capabilities: Contract
IHCP: Contract/Good-faith effort to contract; 
</v>
      </c>
      <c r="CM37" s="254" t="str">
        <f>IF(ISNUMBER(FIND(analysismethod10,'III_Plan comp 438.68 {Plan 2}'!AF$15)),"",'III_Plan comp 438.68 {Plan 2}'!AF$15&amp;analysismethod10)</f>
        <v xml:space="preserve">Language Capabilities: Contract
IHCP: Contract/Good-faith effort to contract; 
</v>
      </c>
      <c r="CN37" s="254" t="str">
        <f>IF(ISNUMBER(FIND(analysismethod10,'III_Plan comp 438.68 {Plan 2}'!AG$15)),"",'III_Plan comp 438.68 {Plan 2}'!AG$15&amp;analysismethod10)</f>
        <v xml:space="preserve">Language Capabilities: Contract
IHCP: Contract/Good-faith effort to contract; 
</v>
      </c>
      <c r="CO37" s="254" t="str">
        <f>IF(ISNUMBER(FIND(analysismethod10,'III_Plan comp 438.68 {Plan 2}'!AH$15)),"",'III_Plan comp 438.68 {Plan 2}'!AH$15&amp;analysismethod10)</f>
        <v xml:space="preserve">Language Capabilities: Contract
IHCP: Contract/Good-faith effort to contract; 
</v>
      </c>
      <c r="CP37" s="254" t="str">
        <f>IF(ISNUMBER(FIND(analysismethod10,'III_Plan comp 438.68 {Plan 2}'!AI$15)),"",'III_Plan comp 438.68 {Plan 2}'!AI$15&amp;analysismethod10)</f>
        <v xml:space="preserve">Language Capabilities: Contract
IHCP: Contract/Good-faith effort to contract; 
</v>
      </c>
      <c r="CQ37" s="254" t="str">
        <f>IF(ISNUMBER(FIND(analysismethod10,'III_Plan comp 438.68 {Plan 2}'!AJ$15)),"",'III_Plan comp 438.68 {Plan 2}'!AJ$15&amp;analysismethod10)</f>
        <v xml:space="preserve">Language Capabilities: Contract
IHCP: Contract/Good-faith effort to contract; 
</v>
      </c>
      <c r="CR37" s="254" t="str">
        <f>IF(ISNUMBER(FIND(analysismethod10,'III_Plan comp 438.68 {Plan 2}'!AK$15)),"",'III_Plan comp 438.68 {Plan 2}'!AK$15&amp;analysismethod10)</f>
        <v xml:space="preserve">Language Capabilities: Contract
IHCP: Contract/Good-faith effort to contract; 
</v>
      </c>
      <c r="CS37" s="254" t="str">
        <f>IF(ISNUMBER(FIND(analysismethod10,'III_Plan comp 438.68 {Plan 2}'!AL$15)),"",'III_Plan comp 438.68 {Plan 2}'!AL$15&amp;analysismethod10)</f>
        <v xml:space="preserve">Language Capabilities: Contract
IHCP: Contract/Good-faith effort to contract; 
</v>
      </c>
      <c r="CT37" s="254" t="str">
        <f>IF(ISNUMBER(FIND(analysismethod10,'III_Plan comp 438.68 {Plan 2}'!AM$15)),"",'III_Plan comp 438.68 {Plan 2}'!AM$15&amp;analysismethod10)</f>
        <v xml:space="preserve">Language Capabilities: Contract
IHCP: Contract/Good-faith effort to contract; 
</v>
      </c>
      <c r="CU37" s="254" t="str">
        <f>IF(ISNUMBER(FIND(analysismethod10,'III_Plan comp 438.68 {Plan 2}'!AN$15)),"",'III_Plan comp 438.68 {Plan 2}'!AN$15&amp;analysismethod10)</f>
        <v xml:space="preserve">Language Capabilities: Contract
IHCP: Contract/Good-faith effort to contract; 
</v>
      </c>
      <c r="CV37" s="254" t="str">
        <f>IF(ISNUMBER(FIND(analysismethod10,'III_Plan comp 438.68 {Plan 2}'!AO$15)),"",'III_Plan comp 438.68 {Plan 2}'!AO$15&amp;analysismethod10)</f>
        <v xml:space="preserve">Language Capabilities: Contract
IHCP: Contract/Good-faith effort to contract; 
</v>
      </c>
      <c r="CW37" s="254" t="str">
        <f>IF(ISNUMBER(FIND(analysismethod10,'III_Plan comp 438.68 {Plan 2}'!AP$15)),"",'III_Plan comp 438.68 {Plan 2}'!AP$15&amp;analysismethod10)</f>
        <v xml:space="preserve">Language Capabilities: Contract
IHCP: Contract/Good-faith effort to contract; 
</v>
      </c>
      <c r="CX37" s="254" t="str">
        <f>IF(ISNUMBER(FIND(analysismethod10,'III_Plan comp 438.68 {Plan 2}'!AQ$15)),"",'III_Plan comp 438.68 {Plan 2}'!AQ$15&amp;analysismethod10)</f>
        <v xml:space="preserve">Language Capabilities: Contract
IHCP: Contract/Good-faith effort to contract; 
</v>
      </c>
      <c r="CY37" s="254" t="str">
        <f>IF(ISNUMBER(FIND(analysismethod10,'III_Plan comp 438.68 {Plan 2}'!AR$15)),"",'III_Plan comp 438.68 {Plan 2}'!AR$15&amp;analysismethod10)</f>
        <v xml:space="preserve">Language Capabilities: Contract
IHCP: Contract/Good-faith effort to contract; 
</v>
      </c>
      <c r="CZ37" s="254" t="str">
        <f>IF(ISNUMBER(FIND(analysismethod10,'III_Plan comp 438.68 {Plan 2}'!AS$15)),"",'III_Plan comp 438.68 {Plan 2}'!AS$15&amp;analysismethod10)</f>
        <v xml:space="preserve">Language Capabilities: Contract
IHCP: Contract/Good-faith effort to contract; 
</v>
      </c>
      <c r="DA37" s="254" t="str">
        <f>IF(ISNUMBER(FIND(analysismethod10,'III_Plan comp 438.68 {Plan 2}'!AT$15)),"",'III_Plan comp 438.68 {Plan 2}'!AT$15&amp;analysismethod10)</f>
        <v xml:space="preserve">Language Capabilities: Contract
IHCP: Contract/Good-faith effort to contract; 
</v>
      </c>
      <c r="DB37" s="254" t="str">
        <f>IF(ISNUMBER(FIND(analysismethod10,'III_Plan comp 438.68 {Plan 2}'!AU$15)),"",'III_Plan comp 438.68 {Plan 2}'!AU$15&amp;analysismethod10)</f>
        <v xml:space="preserve">Language Capabilities: Contract
IHCP: Contract/Good-faith effort to contract; 
</v>
      </c>
      <c r="DC37" s="254" t="str">
        <f>IF(ISNUMBER(FIND(analysismethod10,'III_Plan comp 438.68 {Plan 2}'!AV$15)),"",'III_Plan comp 438.68 {Plan 2}'!AV$15&amp;analysismethod10)</f>
        <v xml:space="preserve">Language Capabilities: Contract
IHCP: Contract/Good-faith effort to contract; 
</v>
      </c>
      <c r="DD37" s="254" t="str">
        <f>IF(ISNUMBER(FIND(analysismethod10,'III_Plan comp 438.68 {Plan 2}'!AW$15)),"",'III_Plan comp 438.68 {Plan 2}'!AW$15&amp;analysismethod10)</f>
        <v xml:space="preserve">Language Capabilities: Contract
IHCP: Contract/Good-faith effort to contract; 
</v>
      </c>
      <c r="DE37" s="254" t="str">
        <f>IF(ISNUMBER(FIND(analysismethod10,'III_Plan comp 438.68 {Plan 2}'!AX$15)),"",'III_Plan comp 438.68 {Plan 2}'!AX$15&amp;analysismethod10)</f>
        <v xml:space="preserve">Language Capabilities: Contract
IHCP: Contract/Good-faith effort to contract; 
</v>
      </c>
      <c r="DF37" s="254" t="str">
        <f>IF(ISNUMBER(FIND(analysismethod10,'III_Plan comp 438.68 {Plan 2}'!AY$15)),"",'III_Plan comp 438.68 {Plan 2}'!AY$15&amp;analysismethod10)</f>
        <v xml:space="preserve">Language Capabilities: Contract
IHCP: Contract/Good-faith effort to contract; 
</v>
      </c>
      <c r="DG37" s="254" t="str">
        <f>IF(ISNUMBER(FIND(analysismethod10,'III_Plan comp 438.68 {Plan 2}'!AZ$15)),"",'III_Plan comp 438.68 {Plan 2}'!AZ$15&amp;analysismethod10)</f>
        <v xml:space="preserve">Language Capabilities: Contract
IHCP: Contract/Good-faith effort to contract; 
</v>
      </c>
      <c r="DH37" s="254" t="str">
        <f>IF(ISNUMBER(FIND(analysismethod10,'III_Plan comp 438.68 {Plan 2}'!BA$15)),"",'III_Plan comp 438.68 {Plan 2}'!BA$15&amp;analysismethod10)</f>
        <v xml:space="preserve">Language Capabilities: Contract
IHCP: Contract/Good-faith effort to contract; 
</v>
      </c>
      <c r="DI37" s="254" t="str">
        <f>IF(ISNUMBER(FIND(analysismethod10,'III_Plan comp 438.68 {Plan 2}'!BB$15)),"",'III_Plan comp 438.68 {Plan 2}'!BB$15&amp;analysismethod10)</f>
        <v xml:space="preserve">Language Capabilities: Contract
IHCP: Contract/Good-faith effort to contract; 
</v>
      </c>
      <c r="DJ37" s="254" t="str">
        <f>IF(ISNUMBER(FIND(analysismethod10,'III_Plan comp 438.68 {Plan 2}'!BC$15)),"",'III_Plan comp 438.68 {Plan 2}'!BC$15&amp;analysismethod10)</f>
        <v xml:space="preserve">Language Capabilities: Contract
IHCP: Contract/Good-faith effort to contract; 
</v>
      </c>
      <c r="DK37" s="254" t="str">
        <f>IF(ISNUMBER(FIND(analysismethod10,'III_Plan comp 438.68 {Plan 2}'!BD$15)),"",'III_Plan comp 438.68 {Plan 2}'!BD$15&amp;analysismethod10)</f>
        <v xml:space="preserve">Language Capabilities: Contract
IHCP: Contract/Good-faith effort to contract; 
</v>
      </c>
      <c r="DL37" s="254" t="str">
        <f>IF(ISNUMBER(FIND(analysismethod10,'III_Plan comp 438.68 {Plan 2}'!BE$15)),"",'III_Plan comp 438.68 {Plan 2}'!BE$15&amp;analysismethod10)</f>
        <v xml:space="preserve">Language Capabilities: Contract
IHCP: Contract/Good-faith effort to contract; 
</v>
      </c>
      <c r="DM37" s="254" t="str">
        <f>IF(ISNUMBER(FIND(analysismethod10,'III_Plan comp 438.68 {Plan 2}'!BF$15)),"",'III_Plan comp 438.68 {Plan 2}'!BF$15&amp;analysismethod10)</f>
        <v xml:space="preserve">Language Capabilities: Contract
IHCP: Contract/Good-faith effort to contract; 
</v>
      </c>
      <c r="DN37" s="254" t="str">
        <f>IF(ISNUMBER(FIND(analysismethod10,'III_Plan comp 438.68 {Plan 2}'!BG$15)),"",'III_Plan comp 438.68 {Plan 2}'!BG$15&amp;analysismethod10)</f>
        <v xml:space="preserve">Language Capabilities: Contract
IHCP: Contract/Good-faith effort to contract; 
</v>
      </c>
      <c r="DO37" s="254" t="str">
        <f>IF(ISNUMBER(FIND(analysismethod10,'III_Plan comp 438.68 {Plan 2}'!BH$15)),"",'III_Plan comp 438.68 {Plan 2}'!BH$15&amp;analysismethod10)</f>
        <v xml:space="preserve">Language Capabilities: Contract
IHCP: Contract/Good-faith effort to contract; 
</v>
      </c>
      <c r="DP37" s="254" t="str">
        <f>IF(ISNUMBER(FIND(analysismethod10,'III_Plan comp 438.68 {Plan 2}'!BI$15)),"",'III_Plan comp 438.68 {Plan 2}'!BI$15&amp;analysismethod10)</f>
        <v xml:space="preserve">Language Capabilities: Contract
IHCP: Contract/Good-faith effort to contract; 
</v>
      </c>
      <c r="DQ37" s="254" t="str">
        <f>IF(ISNUMBER(FIND(analysismethod10,'III_Plan comp 438.68 {Plan 2}'!BJ$15)),"",'III_Plan comp 438.68 {Plan 2}'!BJ$15&amp;analysismethod10)</f>
        <v xml:space="preserve">Language Capabilities: Contract
IHCP: Contract/Good-faith effort to contract; 
</v>
      </c>
      <c r="DR37" s="254" t="str">
        <f>IF(ISNUMBER(FIND(analysismethod10,'III_Plan comp 438.68 {Plan 2}'!BK$15)),"",'III_Plan comp 438.68 {Plan 2}'!BK$15&amp;analysismethod10)</f>
        <v xml:space="preserve">Language Capabilities: Contract
IHCP: Contract/Good-faith effort to contract; 
</v>
      </c>
      <c r="DS37" s="254" t="str">
        <f>IF(ISNUMBER(FIND(analysismethod10,'III_Plan comp 438.68 {Plan 2}'!BL$15)),"",'III_Plan comp 438.68 {Plan 2}'!BL$15&amp;analysismethod10)</f>
        <v xml:space="preserve">Language Capabilities: Contract
IHCP: Contract/Good-faith effort to contract; 
</v>
      </c>
      <c r="DT37" s="254" t="str">
        <f>IF(ISNUMBER(FIND(analysismethod10,'III_Plan comp 438.68 {Plan 2}'!BM$15)),"",'III_Plan comp 438.68 {Plan 2}'!BM$15&amp;analysismethod10)</f>
        <v xml:space="preserve">Language Capabilities: Contract
IHCP: Contract/Good-faith effort to contract; 
</v>
      </c>
      <c r="DU37" s="254" t="str">
        <f>IF(ISNUMBER(FIND(analysismethod10,'III_Plan comp 438.68 {Plan 2}'!BN$15)),"",'III_Plan comp 438.68 {Plan 2}'!BN$15&amp;analysismethod10)</f>
        <v xml:space="preserve">Language Capabilities: Contract
IHCP: Contract/Good-faith effort to contract; 
</v>
      </c>
      <c r="DV37" s="254" t="str">
        <f>IF(ISNUMBER(FIND(analysismethod10,'III_Plan comp 438.68 {Plan 2}'!BO$15)),"",'III_Plan comp 438.68 {Plan 2}'!BO$15&amp;analysismethod10)</f>
        <v xml:space="preserve">Language Capabilities: Contract
IHCP: Contract/Good-faith effort to contract; 
</v>
      </c>
      <c r="DW37" s="254" t="str">
        <f>IF(ISNUMBER(FIND(analysismethod10,'III_Plan comp 438.68 {Plan 2}'!BP$15)),"",'III_Plan comp 438.68 {Plan 2}'!BP$15&amp;analysismethod10)</f>
        <v xml:space="preserve">Language Capabilities: Contract
IHCP: Contract/Good-faith effort to contract; 
</v>
      </c>
      <c r="DX37" s="254" t="str">
        <f>IF(ISNUMBER(FIND(analysismethod10,'III_Plan comp 438.68 {Plan 2}'!BQ$15)),"",'III_Plan comp 438.68 {Plan 2}'!BQ$15&amp;analysismethod10)</f>
        <v xml:space="preserve">Language Capabilities: Contract
IHCP: Contract/Good-faith effort to contract; 
</v>
      </c>
      <c r="DY37" s="254" t="str">
        <f>IF(ISNUMBER(FIND(analysismethod10,'III_Plan comp 438.68 {Plan 2}'!BR$15)),"",'III_Plan comp 438.68 {Plan 2}'!BR$15&amp;analysismethod10)</f>
        <v xml:space="preserve">Language Capabilities: Contract
IHCP: Contract/Good-faith effort to contract; 
</v>
      </c>
      <c r="DZ37" s="254" t="str">
        <f>IF(ISNUMBER(FIND(analysismethod10,'III_Plan comp 438.68 {Plan 2}'!BS$15)),"",'III_Plan comp 438.68 {Plan 2}'!BS$15&amp;analysismethod10)</f>
        <v xml:space="preserve">Language Capabilities: Contract
IHCP: Contract/Good-faith effort to contract; 
</v>
      </c>
      <c r="EA37" s="254" t="str">
        <f>IF(ISNUMBER(FIND(analysismethod10,'III_Plan comp 438.68 {Plan 2}'!BT$15)),"",'III_Plan comp 438.68 {Plan 2}'!BT$15&amp;analysismethod10)</f>
        <v xml:space="preserve">Language Capabilities: Contract
IHCP: Contract/Good-faith effort to contract; 
</v>
      </c>
      <c r="EB37" s="254" t="str">
        <f>IF(ISNUMBER(FIND(analysismethod10,'III_Plan comp 438.68 {Plan 2}'!BU$15)),"",'III_Plan comp 438.68 {Plan 2}'!BU$15&amp;analysismethod10)</f>
        <v xml:space="preserve">Language Capabilities: Contract
IHCP: Contract/Good-faith effort to contract; 
</v>
      </c>
      <c r="EC37" s="254" t="str">
        <f>IF(ISNUMBER(FIND(analysismethod10,'III_Plan comp 438.68 {Plan 2}'!BV$15)),"",'III_Plan comp 438.68 {Plan 2}'!BV$15&amp;analysismethod10)</f>
        <v xml:space="preserve">Language Capabilities: Contract
IHCP: Contract/Good-faith effort to contract; 
</v>
      </c>
      <c r="ED37" s="254" t="str">
        <f>IF(ISNUMBER(FIND(analysismethod10,'III_Plan comp 438.68 {Plan 2}'!BW$15)),"",'III_Plan comp 438.68 {Plan 2}'!BW$15&amp;analysismethod10)</f>
        <v xml:space="preserve">Language Capabilities: Contract
IHCP: Contract/Good-faith effort to contract; 
</v>
      </c>
      <c r="EE37" s="254" t="str">
        <f>IF(ISNUMBER(FIND(analysismethod10,'III_Plan comp 438.68 {Plan 2}'!BX$15)),"",'III_Plan comp 438.68 {Plan 2}'!BX$15&amp;analysismethod10)</f>
        <v xml:space="preserve">Language Capabilities: Contract
IHCP: Contract/Good-faith effort to contract; 
</v>
      </c>
      <c r="EF37" s="254" t="str">
        <f>IF(ISNUMBER(FIND(analysismethod10,'III_Plan comp 438.68 {Plan 2}'!BY$15)),"",'III_Plan comp 438.68 {Plan 2}'!BY$15&amp;analysismethod10)</f>
        <v xml:space="preserve">Language Capabilities: Contract
IHCP: Contract/Good-faith effort to contract; 
</v>
      </c>
      <c r="EG37" s="254" t="str">
        <f>IF(ISNUMBER(FIND(analysismethod10,'III_Plan comp 438.68 {Plan 2}'!BZ$15)),"",'III_Plan comp 438.68 {Plan 2}'!BZ$15&amp;analysismethod10)</f>
        <v xml:space="preserve">Language Capabilities: Contract
IHCP: Contract/Good-faith effort to contract; 
</v>
      </c>
      <c r="EH37" s="254" t="str">
        <f>IF(ISNUMBER(FIND(analysismethod10,'III_Plan comp 438.68 {Plan 2}'!CA$15)),"",'III_Plan comp 438.68 {Plan 2}'!CA$15&amp;analysismethod10)</f>
        <v xml:space="preserve">Language Capabilities: Contract
IHCP: Contract/Good-faith effort to contract; 
</v>
      </c>
      <c r="EI37" s="254" t="str">
        <f>IF(ISNUMBER(FIND(analysismethod10,'III_Plan comp 438.68 {Plan 2}'!CB$15)),"",'III_Plan comp 438.68 {Plan 2}'!CB$15&amp;analysismethod10)</f>
        <v xml:space="preserve">Language Capabilities: Contract
IHCP: Contract/Good-faith effort to contract; 
</v>
      </c>
      <c r="EJ37" s="254" t="str">
        <f>IF(ISNUMBER(FIND(analysismethod10,'III_Plan comp 438.68 {Plan 2}'!CC$15)),"",'III_Plan comp 438.68 {Plan 2}'!CC$15&amp;analysismethod10)</f>
        <v xml:space="preserve">Language Capabilities: Contract
IHCP: Contract/Good-faith effort to contract; 
</v>
      </c>
      <c r="EK37" s="254" t="str">
        <f>IF(ISNUMBER(FIND(analysismethod10,'III_Plan comp 438.68 {Plan 2}'!CD$15)),"",'III_Plan comp 438.68 {Plan 2}'!CD$15&amp;analysismethod10)</f>
        <v xml:space="preserve">Language Capabilities: Contract
IHCP: Contract/Good-faith effort to contract; 
</v>
      </c>
      <c r="EL37" s="254" t="str">
        <f>IF(ISNUMBER(FIND(analysismethod10,'III_Plan comp 438.68 {Plan 2}'!CE$15)),"",'III_Plan comp 438.68 {Plan 2}'!CE$15&amp;analysismethod10)</f>
        <v xml:space="preserve">Language Capabilities: Contract
IHCP: Contract/Good-faith effort to contract; 
</v>
      </c>
      <c r="EM37" s="254" t="str">
        <f>IF(ISNUMBER(FIND(analysismethod10,'III_Plan comp 438.68 {Plan 2}'!CF$15)),"",'III_Plan comp 438.68 {Plan 2}'!CF$15&amp;analysismethod10)</f>
        <v xml:space="preserve">Language Capabilities: Contract
IHCP: Contract/Good-faith effort to contract; 
</v>
      </c>
      <c r="EN37" s="254" t="str">
        <f>IF(ISNUMBER(FIND(analysismethod10,'III_Plan comp 438.68 {Plan 2}'!CG$15)),"",'III_Plan comp 438.68 {Plan 2}'!CG$15&amp;analysismethod10)</f>
        <v xml:space="preserve">Language Capabilities: Contract
IHCP: Contract/Good-faith effort to contract; 
</v>
      </c>
      <c r="EO37" s="254" t="str">
        <f>IF(ISNUMBER(FIND(analysismethod10,'III_Plan comp 438.68 {Plan 2}'!CH$15)),"",'III_Plan comp 438.68 {Plan 2}'!CH$15&amp;analysismethod10)</f>
        <v xml:space="preserve">Language Capabilities: Contract
IHCP: Contract/Good-faith effort to contract; 
</v>
      </c>
      <c r="EP37" s="254" t="str">
        <f>IF(ISNUMBER(FIND(analysismethod10,'III_Plan comp 438.68 {Plan 2}'!CI$15)),"",'III_Plan comp 438.68 {Plan 2}'!CI$15&amp;analysismethod10)</f>
        <v xml:space="preserve">Language Capabilities: Contract
IHCP: Contract/Good-faith effort to contract; 
</v>
      </c>
      <c r="EQ37" s="254" t="str">
        <f>IF(ISNUMBER(FIND(analysismethod10,'III_Plan comp 438.68 {Plan 2}'!CJ$15)),"",'III_Plan comp 438.68 {Plan 2}'!CJ$15&amp;analysismethod10)</f>
        <v xml:space="preserve">Language Capabilities: Contract
IHCP: Contract/Good-faith effort to contract; 
</v>
      </c>
      <c r="ER37" s="254" t="str">
        <f>IF(ISNUMBER(FIND(analysismethod10,'III_Plan comp 438.68 {Plan 2}'!CK$15)),"",'III_Plan comp 438.68 {Plan 2}'!CK$15&amp;analysismethod10)</f>
        <v xml:space="preserve">Language Capabilities: Contract
IHCP: Contract/Good-faith effort to contract; 
</v>
      </c>
      <c r="ES37" s="254" t="str">
        <f>IF(ISNUMBER(FIND(analysismethod10,'III_Plan comp 438.68 {Plan 2}'!CL$15)),"",'III_Plan comp 438.68 {Plan 2}'!CL$15&amp;analysismethod10)</f>
        <v xml:space="preserve">Language Capabilities: Contract
IHCP: Contract/Good-faith effort to contract; 
</v>
      </c>
      <c r="ET37" s="254" t="str">
        <f>IF(ISNUMBER(FIND(analysismethod10,'III_Plan comp 438.68 {Plan 2}'!CM$15)),"",'III_Plan comp 438.68 {Plan 2}'!CM$15&amp;analysismethod10)</f>
        <v xml:space="preserve">Language Capabilities: Contract
IHCP: Contract/Good-faith effort to contract; 
</v>
      </c>
      <c r="EU37" s="254" t="str">
        <f>IF(ISNUMBER(FIND(analysismethod10,'III_Plan comp 438.68 {Plan 2}'!CN$15)),"",'III_Plan comp 438.68 {Plan 2}'!CN$15&amp;analysismethod10)</f>
        <v xml:space="preserve">Language Capabilities: Contract
IHCP: Contract/Good-faith effort to contract; 
</v>
      </c>
      <c r="EV37" s="254" t="str">
        <f>IF(ISNUMBER(FIND(analysismethod10,'III_Plan comp 438.68 {Plan 2}'!CO$15)),"",'III_Plan comp 438.68 {Plan 2}'!CO$15&amp;analysismethod10)</f>
        <v xml:space="preserve">Language Capabilities: Contract
IHCP: Contract/Good-faith effort to contract; 
</v>
      </c>
      <c r="EW37" s="254" t="str">
        <f>IF(ISNUMBER(FIND(analysismethod10,'III_Plan comp 438.68 {Plan 2}'!CP$15)),"",'III_Plan comp 438.68 {Plan 2}'!CP$15&amp;analysismethod10)</f>
        <v xml:space="preserve">Language Capabilities: Contract
IHCP: Contract/Good-faith effort to contract; 
</v>
      </c>
      <c r="EX37" s="254" t="str">
        <f>IF(ISNUMBER(FIND(analysismethod10,'III_Plan comp 438.68 {Plan 2}'!CQ$15)),"",'III_Plan comp 438.68 {Plan 2}'!CQ$15&amp;analysismethod10)</f>
        <v xml:space="preserve">Language Capabilities: Contract
IHCP: Contract/Good-faith effort to contract; 
</v>
      </c>
      <c r="EY37" s="254" t="str">
        <f>IF(ISNUMBER(FIND(analysismethod10,'III_Plan comp 438.68 {Plan 2}'!CR$15)),"",'III_Plan comp 438.68 {Plan 2}'!CR$15&amp;analysismethod10)</f>
        <v xml:space="preserve">Language Capabilities: Contract
IHCP: Contract/Good-faith effort to contract; 
</v>
      </c>
      <c r="EZ37" s="254" t="str">
        <f>IF(ISNUMBER(FIND(analysismethod10,'III_Plan comp 438.68 {Plan 2}'!CS$15)),"",'III_Plan comp 438.68 {Plan 2}'!CS$15&amp;analysismethod10)</f>
        <v xml:space="preserve">Language Capabilities: Contract
IHCP: Contract/Good-faith effort to contract; 
</v>
      </c>
      <c r="FA37" s="254" t="str">
        <f>IF(ISNUMBER(FIND(analysismethod10,'III_Plan comp 438.68 {Plan 2}'!CT$15)),"",'III_Plan comp 438.68 {Plan 2}'!CT$15&amp;analysismethod10)</f>
        <v xml:space="preserve">Language Capabilities: Contract
IHCP: Contract/Good-faith effort to contract; 
</v>
      </c>
      <c r="FB37" s="254" t="str">
        <f>IF(ISNUMBER(FIND(analysismethod10,'III_Plan comp 438.68 {Plan 2}'!CU$15)),"",'III_Plan comp 438.68 {Plan 2}'!CU$15&amp;analysismethod10)</f>
        <v xml:space="preserve">Language Capabilities: Contract
IHCP: Contract/Good-faith effort to contract; 
</v>
      </c>
      <c r="FC37" s="254" t="str">
        <f>IF(ISNUMBER(FIND(analysismethod10,'III_Plan comp 438.68 {Plan 2}'!CV$15)),"",'III_Plan comp 438.68 {Plan 2}'!CV$15&amp;analysismethod10)</f>
        <v xml:space="preserve">Language Capabilities: Contract
IHCP: Contract/Good-faith effort to contract; 
</v>
      </c>
      <c r="FD37" s="254" t="str">
        <f>IF(ISNUMBER(FIND(analysismethod10,'III_Plan comp 438.68 {Plan 2}'!CW$15)),"",'III_Plan comp 438.68 {Plan 2}'!CW$15&amp;analysismethod10)</f>
        <v xml:space="preserve">Language Capabilities: Contract
IHCP: Contract/Good-faith effort to contract; 
</v>
      </c>
      <c r="FE37" s="254" t="str">
        <f>IF(ISNUMBER(FIND(analysismethod10,'III_Plan comp 438.68 {Plan 2}'!CX$15)),"",'III_Plan comp 438.68 {Plan 2}'!CX$15&amp;analysismethod10)</f>
        <v xml:space="preserve">Language Capabilities: Contract
IHCP: Contract/Good-faith effort to contract; 
</v>
      </c>
      <c r="FF37" s="254" t="str">
        <f>IF(ISNUMBER(FIND(analysismethod10,'III_Plan comp 438.68 {Plan 2}'!CY$15)),"",'III_Plan comp 438.68 {Plan 2}'!CY$15&amp;analysismethod10)</f>
        <v xml:space="preserve">Language Capabilities: Contract
IHCP: Contract/Good-faith effort to contract; 
</v>
      </c>
      <c r="FG37" s="254" t="str">
        <f>IF(ISNUMBER(FIND(analysismethod10,'III_Plan comp 438.68 {Plan 2}'!CZ$15)),"",'III_Plan comp 438.68 {Plan 2}'!CZ$15&amp;analysismethod10)</f>
        <v xml:space="preserve">Language Capabilities: Contract
IHCP: Contract/Good-faith effort to contract; 
</v>
      </c>
    </row>
    <row r="38" spans="2:163" ht="15" thickTop="1">
      <c r="B38" s="12" t="s">
        <v>764</v>
      </c>
      <c r="C38" s="12"/>
      <c r="D38" s="12"/>
      <c r="E38" s="12"/>
      <c r="F38" s="12"/>
      <c r="G38" s="12"/>
      <c r="J38" s="12"/>
      <c r="K38" s="12"/>
      <c r="L38" s="12"/>
      <c r="M38" s="12"/>
      <c r="N38" s="12"/>
      <c r="O38" s="12"/>
      <c r="P38" s="12"/>
      <c r="Q38" s="12"/>
      <c r="R38" s="12"/>
      <c r="S38" s="12"/>
      <c r="T38" s="12"/>
      <c r="BK38" s="12"/>
      <c r="BL38" s="12"/>
    </row>
    <row r="39" spans="2:163" ht="15" thickBot="1">
      <c r="B39" s="12" t="s">
        <v>765</v>
      </c>
      <c r="C39" s="12"/>
      <c r="D39" s="12"/>
      <c r="E39" s="12"/>
      <c r="F39" s="12"/>
      <c r="G39" s="12"/>
      <c r="J39" s="12"/>
      <c r="K39" s="12"/>
      <c r="L39" s="12"/>
      <c r="M39" s="12"/>
      <c r="N39" s="12"/>
      <c r="O39" s="12"/>
      <c r="P39" s="12"/>
      <c r="Q39" s="12"/>
      <c r="R39" s="12"/>
      <c r="S39" s="12"/>
      <c r="T39" s="12"/>
      <c r="BK39" s="12"/>
      <c r="BL39" s="12"/>
    </row>
    <row r="40" spans="2:163" ht="15.75" thickTop="1">
      <c r="B40" s="12" t="s">
        <v>766</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Network Adequacy Certification Tool (NACT);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Network Adequacy Certification Tool (NACT); 
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Timely Access Data Tool (TADT); 
Geomapping; 
</v>
      </c>
      <c r="BT40" s="248" t="str">
        <f>IF(ISNUMBER(FIND(analysismethod1,'III_Plan comp 438.68 {Plan 3}'!M$15)),"",'III_Plan comp 438.68 {Plan 3}'!M$15&amp;analysismethod1)</f>
        <v xml:space="preserve">Timely Access Data Tool (TADT); 
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767</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768</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769</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770</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771</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772</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773</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Network Adequacy Certification Tool (NACT); 
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Network Adequacy Certification Tool (NACT); 
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c>
      <c r="BT47" s="251" t="str">
        <f>IF(ISNUMBER(FIND(analysismethod8,'III_Plan comp 438.68 {Plan 3}'!M$15)),"",'III_Plan comp 438.68 {Plan 3}'!M$15&amp;analysismethod8)</f>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774</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Network Adequacy Certification Tool (NACT); 
</v>
      </c>
      <c r="BM48" s="251" t="str">
        <f>IF(ISNUMBER(FIND(analysismethod9,'III_Plan comp 438.68 {Plan 3}'!F$15)),"",'III_Plan comp 438.68 {Plan 3}'!F$15&amp;analysismethod9)</f>
        <v xml:space="preserve">Network Adequacy Certification Tool (NACT); 
</v>
      </c>
      <c r="BN48" s="251" t="str">
        <f>IF(ISNUMBER(FIND(analysismethod9,'III_Plan comp 438.68 {Plan 3}'!G$15)),"",'III_Plan comp 438.68 {Plan 3}'!G$15&amp;analysismethod9)</f>
        <v/>
      </c>
      <c r="BO48" s="251" t="str">
        <f>IF(ISNUMBER(FIND(analysismethod9,'III_Plan comp 438.68 {Plan 3}'!H$15)),"",'III_Plan comp 438.68 {Plan 3}'!H$15&amp;analysismethod9)</f>
        <v xml:space="preserve">Network Adequacy Certification Tool (NACT); 
</v>
      </c>
      <c r="BP48" s="251" t="str">
        <f>IF(ISNUMBER(FIND(analysismethod9,'III_Plan comp 438.68 {Plan 3}'!I$15)),"",'III_Plan comp 438.68 {Plan 3}'!I$15&amp;analysismethod9)</f>
        <v/>
      </c>
      <c r="BQ48" s="251" t="str">
        <f>IF(ISNUMBER(FIND(analysismethod9,'III_Plan comp 438.68 {Plan 3}'!J$15)),"",'III_Plan comp 438.68 {Plan 3}'!J$15&amp;analysismethod9)</f>
        <v xml:space="preserve">Network Adequacy Certification Tool (NACT); 
</v>
      </c>
      <c r="BR48" s="251" t="str">
        <f>IF(ISNUMBER(FIND(analysismethod9,'III_Plan comp 438.68 {Plan 3}'!K$15)),"",'III_Plan comp 438.68 {Plan 3}'!K$15&amp;analysismethod9)</f>
        <v xml:space="preserve">Network Adequacy Certification Tool (NACT); 
</v>
      </c>
      <c r="BS48" s="251" t="str">
        <f>IF(ISNUMBER(FIND(analysismethod9,'III_Plan comp 438.68 {Plan 3}'!L$15)),"",'III_Plan comp 438.68 {Plan 3}'!L$15&amp;analysismethod9)</f>
        <v xml:space="preserve">Timely Access Data Tool (TADT); 
Network Adequacy Certification Tool (NACT); 
</v>
      </c>
      <c r="BT48" s="251" t="str">
        <f>IF(ISNUMBER(FIND(analysismethod9,'III_Plan comp 438.68 {Plan 3}'!M$15)),"",'III_Plan comp 438.68 {Plan 3}'!M$15&amp;analysismethod9)</f>
        <v xml:space="preserve">Timely Access Data Tool (TADT); 
Network Adequacy Certification Tool (NACT); 
</v>
      </c>
      <c r="BU48" s="251" t="str">
        <f>IF(ISNUMBER(FIND(analysismethod9,'III_Plan comp 438.68 {Plan 3}'!N$15)),"",'III_Plan comp 438.68 {Plan 3}'!N$15&amp;analysismethod9)</f>
        <v xml:space="preserve">Network Adequacy Certification Tool (NACT); 
</v>
      </c>
      <c r="BV48" s="251" t="str">
        <f>IF(ISNUMBER(FIND(analysismethod9,'III_Plan comp 438.68 {Plan 3}'!O$15)),"",'III_Plan comp 438.68 {Plan 3}'!O$15&amp;analysismethod9)</f>
        <v xml:space="preserve">Network Adequacy Certification Tool (NACT); 
</v>
      </c>
      <c r="BW48" s="251" t="str">
        <f>IF(ISNUMBER(FIND(analysismethod9,'III_Plan comp 438.68 {Plan 3}'!P$15)),"",'III_Plan comp 438.68 {Plan 3}'!P$15&amp;analysismethod9)</f>
        <v xml:space="preserve">Network Adequacy Certification Tool (NACT); 
</v>
      </c>
      <c r="BX48" s="251" t="str">
        <f>IF(ISNUMBER(FIND(analysismethod9,'III_Plan comp 438.68 {Plan 3}'!Q$15)),"",'III_Plan comp 438.68 {Plan 3}'!Q$15&amp;analysismethod9)</f>
        <v xml:space="preserve">Network Adequacy Certification Tool (NACT); 
</v>
      </c>
      <c r="BY48" s="251" t="str">
        <f>IF(ISNUMBER(FIND(analysismethod9,'III_Plan comp 438.68 {Plan 3}'!R$15)),"",'III_Plan comp 438.68 {Plan 3}'!R$15&amp;analysismethod9)</f>
        <v xml:space="preserve">Network Adequacy Certification Tool (NACT); 
</v>
      </c>
      <c r="BZ48" s="251" t="str">
        <f>IF(ISNUMBER(FIND(analysismethod9,'III_Plan comp 438.68 {Plan 3}'!S$15)),"",'III_Plan comp 438.68 {Plan 3}'!S$15&amp;analysismethod9)</f>
        <v xml:space="preserve">Network Adequacy Certification Tool (NACT); 
</v>
      </c>
      <c r="CA48" s="251" t="str">
        <f>IF(ISNUMBER(FIND(analysismethod9,'III_Plan comp 438.68 {Plan 3}'!T$15)),"",'III_Plan comp 438.68 {Plan 3}'!T$15&amp;analysismethod9)</f>
        <v xml:space="preserve">Network Adequacy Certification Tool (NACT); 
</v>
      </c>
      <c r="CB48" s="251" t="str">
        <f>IF(ISNUMBER(FIND(analysismethod9,'III_Plan comp 438.68 {Plan 3}'!U$15)),"",'III_Plan comp 438.68 {Plan 3}'!U$15&amp;analysismethod9)</f>
        <v xml:space="preserve">Network Adequacy Certification Tool (NACT); 
</v>
      </c>
      <c r="CC48" s="251" t="str">
        <f>IF(ISNUMBER(FIND(analysismethod9,'III_Plan comp 438.68 {Plan 3}'!V$15)),"",'III_Plan comp 438.68 {Plan 3}'!V$15&amp;analysismethod9)</f>
        <v xml:space="preserve">Network Adequacy Certification Tool (NACT); 
</v>
      </c>
      <c r="CD48" s="251" t="str">
        <f>IF(ISNUMBER(FIND(analysismethod9,'III_Plan comp 438.68 {Plan 3}'!W$15)),"",'III_Plan comp 438.68 {Plan 3}'!W$15&amp;analysismethod9)</f>
        <v xml:space="preserve">Network Adequacy Certification Tool (NACT); 
</v>
      </c>
      <c r="CE48" s="251" t="str">
        <f>IF(ISNUMBER(FIND(analysismethod9,'III_Plan comp 438.68 {Plan 3}'!X$15)),"",'III_Plan comp 438.68 {Plan 3}'!X$15&amp;analysismethod9)</f>
        <v xml:space="preserve">Network Adequacy Certification Tool (NACT); 
</v>
      </c>
      <c r="CF48" s="251" t="str">
        <f>IF(ISNUMBER(FIND(analysismethod9,'III_Plan comp 438.68 {Plan 3}'!Y$15)),"",'III_Plan comp 438.68 {Plan 3}'!Y$15&amp;analysismethod9)</f>
        <v xml:space="preserve">Network Adequacy Certification Tool (NACT); 
</v>
      </c>
      <c r="CG48" s="251" t="str">
        <f>IF(ISNUMBER(FIND(analysismethod9,'III_Plan comp 438.68 {Plan 3}'!Z$15)),"",'III_Plan comp 438.68 {Plan 3}'!Z$15&amp;analysismethod9)</f>
        <v xml:space="preserve">Network Adequacy Certification Tool (NACT); 
</v>
      </c>
      <c r="CH48" s="251" t="str">
        <f>IF(ISNUMBER(FIND(analysismethod9,'III_Plan comp 438.68 {Plan 3}'!AA$15)),"",'III_Plan comp 438.68 {Plan 3}'!AA$15&amp;analysismethod9)</f>
        <v xml:space="preserve">Network Adequacy Certification Tool (NACT); 
</v>
      </c>
      <c r="CI48" s="251" t="str">
        <f>IF(ISNUMBER(FIND(analysismethod9,'III_Plan comp 438.68 {Plan 3}'!AB$15)),"",'III_Plan comp 438.68 {Plan 3}'!AB$15&amp;analysismethod9)</f>
        <v xml:space="preserve">Network Adequacy Certification Tool (NACT); 
</v>
      </c>
      <c r="CJ48" s="251" t="str">
        <f>IF(ISNUMBER(FIND(analysismethod9,'III_Plan comp 438.68 {Plan 3}'!AC$15)),"",'III_Plan comp 438.68 {Plan 3}'!AC$15&amp;analysismethod9)</f>
        <v xml:space="preserve">Network Adequacy Certification Tool (NACT); 
</v>
      </c>
      <c r="CK48" s="251" t="str">
        <f>IF(ISNUMBER(FIND(analysismethod9,'III_Plan comp 438.68 {Plan 3}'!AD$15)),"",'III_Plan comp 438.68 {Plan 3}'!AD$15&amp;analysismethod9)</f>
        <v xml:space="preserve">Network Adequacy Certification Tool (NACT); 
</v>
      </c>
      <c r="CL48" s="251" t="str">
        <f>IF(ISNUMBER(FIND(analysismethod9,'III_Plan comp 438.68 {Plan 3}'!AE$15)),"",'III_Plan comp 438.68 {Plan 3}'!AE$15&amp;analysismethod9)</f>
        <v xml:space="preserve">Network Adequacy Certification Tool (NACT); 
</v>
      </c>
      <c r="CM48" s="251" t="str">
        <f>IF(ISNUMBER(FIND(analysismethod9,'III_Plan comp 438.68 {Plan 3}'!AF$15)),"",'III_Plan comp 438.68 {Plan 3}'!AF$15&amp;analysismethod9)</f>
        <v xml:space="preserve">Network Adequacy Certification Tool (NACT); 
</v>
      </c>
      <c r="CN48" s="251" t="str">
        <f>IF(ISNUMBER(FIND(analysismethod9,'III_Plan comp 438.68 {Plan 3}'!AG$15)),"",'III_Plan comp 438.68 {Plan 3}'!AG$15&amp;analysismethod9)</f>
        <v xml:space="preserve">Network Adequacy Certification Tool (NACT); 
</v>
      </c>
      <c r="CO48" s="251" t="str">
        <f>IF(ISNUMBER(FIND(analysismethod9,'III_Plan comp 438.68 {Plan 3}'!AH$15)),"",'III_Plan comp 438.68 {Plan 3}'!AH$15&amp;analysismethod9)</f>
        <v xml:space="preserve">Network Adequacy Certification Tool (NACT); 
</v>
      </c>
      <c r="CP48" s="251" t="str">
        <f>IF(ISNUMBER(FIND(analysismethod9,'III_Plan comp 438.68 {Plan 3}'!AI$15)),"",'III_Plan comp 438.68 {Plan 3}'!AI$15&amp;analysismethod9)</f>
        <v xml:space="preserve">Network Adequacy Certification Tool (NACT); 
</v>
      </c>
      <c r="CQ48" s="251" t="str">
        <f>IF(ISNUMBER(FIND(analysismethod9,'III_Plan comp 438.68 {Plan 3}'!AJ$15)),"",'III_Plan comp 438.68 {Plan 3}'!AJ$15&amp;analysismethod9)</f>
        <v xml:space="preserve">Network Adequacy Certification Tool (NACT); 
</v>
      </c>
      <c r="CR48" s="251" t="str">
        <f>IF(ISNUMBER(FIND(analysismethod9,'III_Plan comp 438.68 {Plan 3}'!AK$15)),"",'III_Plan comp 438.68 {Plan 3}'!AK$15&amp;analysismethod9)</f>
        <v xml:space="preserve">Network Adequacy Certification Tool (NACT); 
</v>
      </c>
      <c r="CS48" s="251" t="str">
        <f>IF(ISNUMBER(FIND(analysismethod9,'III_Plan comp 438.68 {Plan 3}'!AL$15)),"",'III_Plan comp 438.68 {Plan 3}'!AL$15&amp;analysismethod9)</f>
        <v xml:space="preserve">Network Adequacy Certification Tool (NACT); 
</v>
      </c>
      <c r="CT48" s="251" t="str">
        <f>IF(ISNUMBER(FIND(analysismethod9,'III_Plan comp 438.68 {Plan 3}'!AM$15)),"",'III_Plan comp 438.68 {Plan 3}'!AM$15&amp;analysismethod9)</f>
        <v xml:space="preserve">Network Adequacy Certification Tool (NACT); 
</v>
      </c>
      <c r="CU48" s="251" t="str">
        <f>IF(ISNUMBER(FIND(analysismethod9,'III_Plan comp 438.68 {Plan 3}'!AN$15)),"",'III_Plan comp 438.68 {Plan 3}'!AN$15&amp;analysismethod9)</f>
        <v xml:space="preserve">Network Adequacy Certification Tool (NACT); 
</v>
      </c>
      <c r="CV48" s="251" t="str">
        <f>IF(ISNUMBER(FIND(analysismethod9,'III_Plan comp 438.68 {Plan 3}'!AO$15)),"",'III_Plan comp 438.68 {Plan 3}'!AO$15&amp;analysismethod9)</f>
        <v xml:space="preserve">Network Adequacy Certification Tool (NACT); 
</v>
      </c>
      <c r="CW48" s="251" t="str">
        <f>IF(ISNUMBER(FIND(analysismethod9,'III_Plan comp 438.68 {Plan 3}'!AP$15)),"",'III_Plan comp 438.68 {Plan 3}'!AP$15&amp;analysismethod9)</f>
        <v xml:space="preserve">Network Adequacy Certification Tool (NACT); 
</v>
      </c>
      <c r="CX48" s="251" t="str">
        <f>IF(ISNUMBER(FIND(analysismethod9,'III_Plan comp 438.68 {Plan 3}'!AQ$15)),"",'III_Plan comp 438.68 {Plan 3}'!AQ$15&amp;analysismethod9)</f>
        <v xml:space="preserve">Network Adequacy Certification Tool (NACT); 
</v>
      </c>
      <c r="CY48" s="251" t="str">
        <f>IF(ISNUMBER(FIND(analysismethod9,'III_Plan comp 438.68 {Plan 3}'!AR$15)),"",'III_Plan comp 438.68 {Plan 3}'!AR$15&amp;analysismethod9)</f>
        <v xml:space="preserve">Network Adequacy Certification Tool (NACT); 
</v>
      </c>
      <c r="CZ48" s="251" t="str">
        <f>IF(ISNUMBER(FIND(analysismethod9,'III_Plan comp 438.68 {Plan 3}'!AS$15)),"",'III_Plan comp 438.68 {Plan 3}'!AS$15&amp;analysismethod9)</f>
        <v xml:space="preserve">Network Adequacy Certification Tool (NACT); 
</v>
      </c>
      <c r="DA48" s="251" t="str">
        <f>IF(ISNUMBER(FIND(analysismethod9,'III_Plan comp 438.68 {Plan 3}'!AT$15)),"",'III_Plan comp 438.68 {Plan 3}'!AT$15&amp;analysismethod9)</f>
        <v xml:space="preserve">Network Adequacy Certification Tool (NACT); 
</v>
      </c>
      <c r="DB48" s="251" t="str">
        <f>IF(ISNUMBER(FIND(analysismethod9,'III_Plan comp 438.68 {Plan 3}'!AU$15)),"",'III_Plan comp 438.68 {Plan 3}'!AU$15&amp;analysismethod9)</f>
        <v xml:space="preserve">Network Adequacy Certification Tool (NACT); 
</v>
      </c>
      <c r="DC48" s="251" t="str">
        <f>IF(ISNUMBER(FIND(analysismethod9,'III_Plan comp 438.68 {Plan 3}'!AV$15)),"",'III_Plan comp 438.68 {Plan 3}'!AV$15&amp;analysismethod9)</f>
        <v xml:space="preserve">Network Adequacy Certification Tool (NACT); 
</v>
      </c>
      <c r="DD48" s="251" t="str">
        <f>IF(ISNUMBER(FIND(analysismethod9,'III_Plan comp 438.68 {Plan 3}'!AW$15)),"",'III_Plan comp 438.68 {Plan 3}'!AW$15&amp;analysismethod9)</f>
        <v xml:space="preserve">Network Adequacy Certification Tool (NACT); 
</v>
      </c>
      <c r="DE48" s="251" t="str">
        <f>IF(ISNUMBER(FIND(analysismethod9,'III_Plan comp 438.68 {Plan 3}'!AX$15)),"",'III_Plan comp 438.68 {Plan 3}'!AX$15&amp;analysismethod9)</f>
        <v xml:space="preserve">Network Adequacy Certification Tool (NACT); 
</v>
      </c>
      <c r="DF48" s="251" t="str">
        <f>IF(ISNUMBER(FIND(analysismethod9,'III_Plan comp 438.68 {Plan 3}'!AY$15)),"",'III_Plan comp 438.68 {Plan 3}'!AY$15&amp;analysismethod9)</f>
        <v xml:space="preserve">Network Adequacy Certification Tool (NACT); 
</v>
      </c>
      <c r="DG48" s="251" t="str">
        <f>IF(ISNUMBER(FIND(analysismethod9,'III_Plan comp 438.68 {Plan 3}'!AZ$15)),"",'III_Plan comp 438.68 {Plan 3}'!AZ$15&amp;analysismethod9)</f>
        <v xml:space="preserve">Network Adequacy Certification Tool (NACT); 
</v>
      </c>
      <c r="DH48" s="251" t="str">
        <f>IF(ISNUMBER(FIND(analysismethod9,'III_Plan comp 438.68 {Plan 3}'!BA$15)),"",'III_Plan comp 438.68 {Plan 3}'!BA$15&amp;analysismethod9)</f>
        <v xml:space="preserve">Network Adequacy Certification Tool (NACT); 
</v>
      </c>
      <c r="DI48" s="251" t="str">
        <f>IF(ISNUMBER(FIND(analysismethod9,'III_Plan comp 438.68 {Plan 3}'!BB$15)),"",'III_Plan comp 438.68 {Plan 3}'!BB$15&amp;analysismethod9)</f>
        <v xml:space="preserve">Network Adequacy Certification Tool (NACT); 
</v>
      </c>
      <c r="DJ48" s="251" t="str">
        <f>IF(ISNUMBER(FIND(analysismethod9,'III_Plan comp 438.68 {Plan 3}'!BC$15)),"",'III_Plan comp 438.68 {Plan 3}'!BC$15&amp;analysismethod9)</f>
        <v xml:space="preserve">Network Adequacy Certification Tool (NACT); 
</v>
      </c>
      <c r="DK48" s="251" t="str">
        <f>IF(ISNUMBER(FIND(analysismethod9,'III_Plan comp 438.68 {Plan 3}'!BD$15)),"",'III_Plan comp 438.68 {Plan 3}'!BD$15&amp;analysismethod9)</f>
        <v xml:space="preserve">Network Adequacy Certification Tool (NACT); 
</v>
      </c>
      <c r="DL48" s="251" t="str">
        <f>IF(ISNUMBER(FIND(analysismethod9,'III_Plan comp 438.68 {Plan 3}'!BE$15)),"",'III_Plan comp 438.68 {Plan 3}'!BE$15&amp;analysismethod9)</f>
        <v xml:space="preserve">Network Adequacy Certification Tool (NACT); 
</v>
      </c>
      <c r="DM48" s="251" t="str">
        <f>IF(ISNUMBER(FIND(analysismethod9,'III_Plan comp 438.68 {Plan 3}'!BF$15)),"",'III_Plan comp 438.68 {Plan 3}'!BF$15&amp;analysismethod9)</f>
        <v xml:space="preserve">Network Adequacy Certification Tool (NACT); 
</v>
      </c>
      <c r="DN48" s="251" t="str">
        <f>IF(ISNUMBER(FIND(analysismethod9,'III_Plan comp 438.68 {Plan 3}'!BG$15)),"",'III_Plan comp 438.68 {Plan 3}'!BG$15&amp;analysismethod9)</f>
        <v xml:space="preserve">Network Adequacy Certification Tool (NACT); 
</v>
      </c>
      <c r="DO48" s="251" t="str">
        <f>IF(ISNUMBER(FIND(analysismethod9,'III_Plan comp 438.68 {Plan 3}'!BH$15)),"",'III_Plan comp 438.68 {Plan 3}'!BH$15&amp;analysismethod9)</f>
        <v xml:space="preserve">Network Adequacy Certification Tool (NACT); 
</v>
      </c>
      <c r="DP48" s="251" t="str">
        <f>IF(ISNUMBER(FIND(analysismethod9,'III_Plan comp 438.68 {Plan 3}'!BI$15)),"",'III_Plan comp 438.68 {Plan 3}'!BI$15&amp;analysismethod9)</f>
        <v xml:space="preserve">Network Adequacy Certification Tool (NACT); 
</v>
      </c>
      <c r="DQ48" s="251" t="str">
        <f>IF(ISNUMBER(FIND(analysismethod9,'III_Plan comp 438.68 {Plan 3}'!BJ$15)),"",'III_Plan comp 438.68 {Plan 3}'!BJ$15&amp;analysismethod9)</f>
        <v xml:space="preserve">Network Adequacy Certification Tool (NACT); 
</v>
      </c>
      <c r="DR48" s="251" t="str">
        <f>IF(ISNUMBER(FIND(analysismethod9,'III_Plan comp 438.68 {Plan 3}'!BK$15)),"",'III_Plan comp 438.68 {Plan 3}'!BK$15&amp;analysismethod9)</f>
        <v xml:space="preserve">Network Adequacy Certification Tool (NACT); 
</v>
      </c>
      <c r="DS48" s="251" t="str">
        <f>IF(ISNUMBER(FIND(analysismethod9,'III_Plan comp 438.68 {Plan 3}'!BL$15)),"",'III_Plan comp 438.68 {Plan 3}'!BL$15&amp;analysismethod9)</f>
        <v xml:space="preserve">Network Adequacy Certification Tool (NACT); 
</v>
      </c>
      <c r="DT48" s="251" t="str">
        <f>IF(ISNUMBER(FIND(analysismethod9,'III_Plan comp 438.68 {Plan 3}'!BM$15)),"",'III_Plan comp 438.68 {Plan 3}'!BM$15&amp;analysismethod9)</f>
        <v xml:space="preserve">Network Adequacy Certification Tool (NACT); 
</v>
      </c>
      <c r="DU48" s="251" t="str">
        <f>IF(ISNUMBER(FIND(analysismethod9,'III_Plan comp 438.68 {Plan 3}'!BN$15)),"",'III_Plan comp 438.68 {Plan 3}'!BN$15&amp;analysismethod9)</f>
        <v xml:space="preserve">Network Adequacy Certification Tool (NACT); 
</v>
      </c>
      <c r="DV48" s="251" t="str">
        <f>IF(ISNUMBER(FIND(analysismethod9,'III_Plan comp 438.68 {Plan 3}'!BO$15)),"",'III_Plan comp 438.68 {Plan 3}'!BO$15&amp;analysismethod9)</f>
        <v xml:space="preserve">Network Adequacy Certification Tool (NACT); 
</v>
      </c>
      <c r="DW48" s="251" t="str">
        <f>IF(ISNUMBER(FIND(analysismethod9,'III_Plan comp 438.68 {Plan 3}'!BP$15)),"",'III_Plan comp 438.68 {Plan 3}'!BP$15&amp;analysismethod9)</f>
        <v xml:space="preserve">Network Adequacy Certification Tool (NACT); 
</v>
      </c>
      <c r="DX48" s="251" t="str">
        <f>IF(ISNUMBER(FIND(analysismethod9,'III_Plan comp 438.68 {Plan 3}'!BQ$15)),"",'III_Plan comp 438.68 {Plan 3}'!BQ$15&amp;analysismethod9)</f>
        <v xml:space="preserve">Network Adequacy Certification Tool (NACT); 
</v>
      </c>
      <c r="DY48" s="251" t="str">
        <f>IF(ISNUMBER(FIND(analysismethod9,'III_Plan comp 438.68 {Plan 3}'!BR$15)),"",'III_Plan comp 438.68 {Plan 3}'!BR$15&amp;analysismethod9)</f>
        <v xml:space="preserve">Network Adequacy Certification Tool (NACT); 
</v>
      </c>
      <c r="DZ48" s="251" t="str">
        <f>IF(ISNUMBER(FIND(analysismethod9,'III_Plan comp 438.68 {Plan 3}'!BS$15)),"",'III_Plan comp 438.68 {Plan 3}'!BS$15&amp;analysismethod9)</f>
        <v xml:space="preserve">Network Adequacy Certification Tool (NACT); 
</v>
      </c>
      <c r="EA48" s="251" t="str">
        <f>IF(ISNUMBER(FIND(analysismethod9,'III_Plan comp 438.68 {Plan 3}'!BT$15)),"",'III_Plan comp 438.68 {Plan 3}'!BT$15&amp;analysismethod9)</f>
        <v xml:space="preserve">Network Adequacy Certification Tool (NACT); 
</v>
      </c>
      <c r="EB48" s="251" t="str">
        <f>IF(ISNUMBER(FIND(analysismethod9,'III_Plan comp 438.68 {Plan 3}'!BU$15)),"",'III_Plan comp 438.68 {Plan 3}'!BU$15&amp;analysismethod9)</f>
        <v xml:space="preserve">Network Adequacy Certification Tool (NACT); 
</v>
      </c>
      <c r="EC48" s="251" t="str">
        <f>IF(ISNUMBER(FIND(analysismethod9,'III_Plan comp 438.68 {Plan 3}'!BV$15)),"",'III_Plan comp 438.68 {Plan 3}'!BV$15&amp;analysismethod9)</f>
        <v xml:space="preserve">Network Adequacy Certification Tool (NACT); 
</v>
      </c>
      <c r="ED48" s="251" t="str">
        <f>IF(ISNUMBER(FIND(analysismethod9,'III_Plan comp 438.68 {Plan 3}'!BW$15)),"",'III_Plan comp 438.68 {Plan 3}'!BW$15&amp;analysismethod9)</f>
        <v xml:space="preserve">Network Adequacy Certification Tool (NACT); 
</v>
      </c>
      <c r="EE48" s="251" t="str">
        <f>IF(ISNUMBER(FIND(analysismethod9,'III_Plan comp 438.68 {Plan 3}'!BX$15)),"",'III_Plan comp 438.68 {Plan 3}'!BX$15&amp;analysismethod9)</f>
        <v xml:space="preserve">Network Adequacy Certification Tool (NACT); 
</v>
      </c>
      <c r="EF48" s="251" t="str">
        <f>IF(ISNUMBER(FIND(analysismethod9,'III_Plan comp 438.68 {Plan 3}'!BY$15)),"",'III_Plan comp 438.68 {Plan 3}'!BY$15&amp;analysismethod9)</f>
        <v xml:space="preserve">Network Adequacy Certification Tool (NACT); 
</v>
      </c>
      <c r="EG48" s="251" t="str">
        <f>IF(ISNUMBER(FIND(analysismethod9,'III_Plan comp 438.68 {Plan 3}'!BZ$15)),"",'III_Plan comp 438.68 {Plan 3}'!BZ$15&amp;analysismethod9)</f>
        <v xml:space="preserve">Network Adequacy Certification Tool (NACT); 
</v>
      </c>
      <c r="EH48" s="251" t="str">
        <f>IF(ISNUMBER(FIND(analysismethod9,'III_Plan comp 438.68 {Plan 3}'!CA$15)),"",'III_Plan comp 438.68 {Plan 3}'!CA$15&amp;analysismethod9)</f>
        <v xml:space="preserve">Network Adequacy Certification Tool (NACT); 
</v>
      </c>
      <c r="EI48" s="251" t="str">
        <f>IF(ISNUMBER(FIND(analysismethod9,'III_Plan comp 438.68 {Plan 3}'!CB$15)),"",'III_Plan comp 438.68 {Plan 3}'!CB$15&amp;analysismethod9)</f>
        <v xml:space="preserve">Network Adequacy Certification Tool (NACT); 
</v>
      </c>
      <c r="EJ48" s="251" t="str">
        <f>IF(ISNUMBER(FIND(analysismethod9,'III_Plan comp 438.68 {Plan 3}'!CC$15)),"",'III_Plan comp 438.68 {Plan 3}'!CC$15&amp;analysismethod9)</f>
        <v xml:space="preserve">Network Adequacy Certification Tool (NACT); 
</v>
      </c>
      <c r="EK48" s="251" t="str">
        <f>IF(ISNUMBER(FIND(analysismethod9,'III_Plan comp 438.68 {Plan 3}'!CD$15)),"",'III_Plan comp 438.68 {Plan 3}'!CD$15&amp;analysismethod9)</f>
        <v xml:space="preserve">Network Adequacy Certification Tool (NACT); 
</v>
      </c>
      <c r="EL48" s="251" t="str">
        <f>IF(ISNUMBER(FIND(analysismethod9,'III_Plan comp 438.68 {Plan 3}'!CE$15)),"",'III_Plan comp 438.68 {Plan 3}'!CE$15&amp;analysismethod9)</f>
        <v xml:space="preserve">Network Adequacy Certification Tool (NACT); 
</v>
      </c>
      <c r="EM48" s="251" t="str">
        <f>IF(ISNUMBER(FIND(analysismethod9,'III_Plan comp 438.68 {Plan 3}'!CF$15)),"",'III_Plan comp 438.68 {Plan 3}'!CF$15&amp;analysismethod9)</f>
        <v xml:space="preserve">Network Adequacy Certification Tool (NACT); 
</v>
      </c>
      <c r="EN48" s="251" t="str">
        <f>IF(ISNUMBER(FIND(analysismethod9,'III_Plan comp 438.68 {Plan 3}'!CG$15)),"",'III_Plan comp 438.68 {Plan 3}'!CG$15&amp;analysismethod9)</f>
        <v xml:space="preserve">Network Adequacy Certification Tool (NACT); 
</v>
      </c>
      <c r="EO48" s="251" t="str">
        <f>IF(ISNUMBER(FIND(analysismethod9,'III_Plan comp 438.68 {Plan 3}'!CH$15)),"",'III_Plan comp 438.68 {Plan 3}'!CH$15&amp;analysismethod9)</f>
        <v xml:space="preserve">Network Adequacy Certification Tool (NACT); 
</v>
      </c>
      <c r="EP48" s="251" t="str">
        <f>IF(ISNUMBER(FIND(analysismethod9,'III_Plan comp 438.68 {Plan 3}'!CI$15)),"",'III_Plan comp 438.68 {Plan 3}'!CI$15&amp;analysismethod9)</f>
        <v xml:space="preserve">Network Adequacy Certification Tool (NACT); 
</v>
      </c>
      <c r="EQ48" s="251" t="str">
        <f>IF(ISNUMBER(FIND(analysismethod9,'III_Plan comp 438.68 {Plan 3}'!CJ$15)),"",'III_Plan comp 438.68 {Plan 3}'!CJ$15&amp;analysismethod9)</f>
        <v xml:space="preserve">Network Adequacy Certification Tool (NACT); 
</v>
      </c>
      <c r="ER48" s="251" t="str">
        <f>IF(ISNUMBER(FIND(analysismethod9,'III_Plan comp 438.68 {Plan 3}'!CK$15)),"",'III_Plan comp 438.68 {Plan 3}'!CK$15&amp;analysismethod9)</f>
        <v xml:space="preserve">Network Adequacy Certification Tool (NACT); 
</v>
      </c>
      <c r="ES48" s="251" t="str">
        <f>IF(ISNUMBER(FIND(analysismethod9,'III_Plan comp 438.68 {Plan 3}'!CL$15)),"",'III_Plan comp 438.68 {Plan 3}'!CL$15&amp;analysismethod9)</f>
        <v xml:space="preserve">Network Adequacy Certification Tool (NACT); 
</v>
      </c>
      <c r="ET48" s="251" t="str">
        <f>IF(ISNUMBER(FIND(analysismethod9,'III_Plan comp 438.68 {Plan 3}'!CM$15)),"",'III_Plan comp 438.68 {Plan 3}'!CM$15&amp;analysismethod9)</f>
        <v xml:space="preserve">Network Adequacy Certification Tool (NACT); 
</v>
      </c>
      <c r="EU48" s="251" t="str">
        <f>IF(ISNUMBER(FIND(analysismethod9,'III_Plan comp 438.68 {Plan 3}'!CN$15)),"",'III_Plan comp 438.68 {Plan 3}'!CN$15&amp;analysismethod9)</f>
        <v xml:space="preserve">Network Adequacy Certification Tool (NACT); 
</v>
      </c>
      <c r="EV48" s="251" t="str">
        <f>IF(ISNUMBER(FIND(analysismethod9,'III_Plan comp 438.68 {Plan 3}'!CO$15)),"",'III_Plan comp 438.68 {Plan 3}'!CO$15&amp;analysismethod9)</f>
        <v xml:space="preserve">Network Adequacy Certification Tool (NACT); 
</v>
      </c>
      <c r="EW48" s="251" t="str">
        <f>IF(ISNUMBER(FIND(analysismethod9,'III_Plan comp 438.68 {Plan 3}'!CP$15)),"",'III_Plan comp 438.68 {Plan 3}'!CP$15&amp;analysismethod9)</f>
        <v xml:space="preserve">Network Adequacy Certification Tool (NACT); 
</v>
      </c>
      <c r="EX48" s="251" t="str">
        <f>IF(ISNUMBER(FIND(analysismethod9,'III_Plan comp 438.68 {Plan 3}'!CQ$15)),"",'III_Plan comp 438.68 {Plan 3}'!CQ$15&amp;analysismethod9)</f>
        <v xml:space="preserve">Network Adequacy Certification Tool (NACT); 
</v>
      </c>
      <c r="EY48" s="251" t="str">
        <f>IF(ISNUMBER(FIND(analysismethod9,'III_Plan comp 438.68 {Plan 3}'!CR$15)),"",'III_Plan comp 438.68 {Plan 3}'!CR$15&amp;analysismethod9)</f>
        <v xml:space="preserve">Network Adequacy Certification Tool (NACT); 
</v>
      </c>
      <c r="EZ48" s="251" t="str">
        <f>IF(ISNUMBER(FIND(analysismethod9,'III_Plan comp 438.68 {Plan 3}'!CS$15)),"",'III_Plan comp 438.68 {Plan 3}'!CS$15&amp;analysismethod9)</f>
        <v xml:space="preserve">Network Adequacy Certification Tool (NACT); 
</v>
      </c>
      <c r="FA48" s="251" t="str">
        <f>IF(ISNUMBER(FIND(analysismethod9,'III_Plan comp 438.68 {Plan 3}'!CT$15)),"",'III_Plan comp 438.68 {Plan 3}'!CT$15&amp;analysismethod9)</f>
        <v xml:space="preserve">Network Adequacy Certification Tool (NACT); 
</v>
      </c>
      <c r="FB48" s="251" t="str">
        <f>IF(ISNUMBER(FIND(analysismethod9,'III_Plan comp 438.68 {Plan 3}'!CU$15)),"",'III_Plan comp 438.68 {Plan 3}'!CU$15&amp;analysismethod9)</f>
        <v xml:space="preserve">Network Adequacy Certification Tool (NACT); 
</v>
      </c>
      <c r="FC48" s="251" t="str">
        <f>IF(ISNUMBER(FIND(analysismethod9,'III_Plan comp 438.68 {Plan 3}'!CV$15)),"",'III_Plan comp 438.68 {Plan 3}'!CV$15&amp;analysismethod9)</f>
        <v xml:space="preserve">Network Adequacy Certification Tool (NACT); 
</v>
      </c>
      <c r="FD48" s="251" t="str">
        <f>IF(ISNUMBER(FIND(analysismethod9,'III_Plan comp 438.68 {Plan 3}'!CW$15)),"",'III_Plan comp 438.68 {Plan 3}'!CW$15&amp;analysismethod9)</f>
        <v xml:space="preserve">Network Adequacy Certification Tool (NACT); 
</v>
      </c>
      <c r="FE48" s="251" t="str">
        <f>IF(ISNUMBER(FIND(analysismethod9,'III_Plan comp 438.68 {Plan 3}'!CX$15)),"",'III_Plan comp 438.68 {Plan 3}'!CX$15&amp;analysismethod9)</f>
        <v xml:space="preserve">Network Adequacy Certification Tool (NACT); 
</v>
      </c>
      <c r="FF48" s="251" t="str">
        <f>IF(ISNUMBER(FIND(analysismethod9,'III_Plan comp 438.68 {Plan 3}'!CY$15)),"",'III_Plan comp 438.68 {Plan 3}'!CY$15&amp;analysismethod9)</f>
        <v xml:space="preserve">Network Adequacy Certification Tool (NACT); 
</v>
      </c>
      <c r="FG48" s="251" t="str">
        <f>IF(ISNUMBER(FIND(analysismethod9,'III_Plan comp 438.68 {Plan 3}'!CZ$15)),"",'III_Plan comp 438.68 {Plan 3}'!CZ$15&amp;analysismethod9)</f>
        <v xml:space="preserve">Network Adequacy Certification Tool (NACT); 
</v>
      </c>
    </row>
    <row r="49" spans="2:163" ht="15" thickBot="1">
      <c r="B49" s="11" t="s">
        <v>775</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Language Capabilities: Contract
IHCP: Contract/Good-faith effort to contract; 
</v>
      </c>
      <c r="BM49" s="254" t="str">
        <f>IF(ISNUMBER(FIND(analysismethod10,'III_Plan comp 438.68 {Plan 1}'!F$15)),"",'III_Plan comp 438.68 {Plan 1}'!F$15&amp;analysismethod10)</f>
        <v xml:space="preserve">Language Capabilities: Contract
IHCP: Contract/Good-faith effort to contract; 
</v>
      </c>
      <c r="BN49" s="254" t="str">
        <f>IF(ISNUMBER(FIND(analysismethod10,'III_Plan comp 438.68 {Plan 1}'!G$15)),"",'III_Plan comp 438.68 {Plan 1}'!G$15&amp;analysismethod10)</f>
        <v xml:space="preserve">Language Capabilities: Contract
IHCP: Contract/Good-faith effort to contract; 
</v>
      </c>
      <c r="BO49" s="254" t="str">
        <f>IF(ISNUMBER(FIND(analysismethod10,'III_Plan comp 438.68 {Plan 1}'!H$15)),"",'III_Plan comp 438.68 {Plan 1}'!H$15&amp;analysismethod10)</f>
        <v xml:space="preserve">Language Capabilities: Contract
IHCP: Contract/Good-faith effort to contract; 
</v>
      </c>
      <c r="BP49" s="254" t="str">
        <f>IF(ISNUMBER(FIND(analysismethod10,'III_Plan comp 438.68 {Plan 1}'!I$15)),"",'III_Plan comp 438.68 {Plan 1}'!I$15&amp;analysismethod10)</f>
        <v xml:space="preserve">Network Adequacy Certification Tool (NACT); 
Language Capabilities: Contract
IHCP: Contract/Good-faith effort to contract; 
</v>
      </c>
      <c r="BQ49" s="254" t="str">
        <f>IF(ISNUMBER(FIND(analysismethod10,'III_Plan comp 438.68 {Plan 1}'!J$15)),"",'III_Plan comp 438.68 {Plan 1}'!J$15&amp;analysismethod10)</f>
        <v xml:space="preserve">Language Capabilities: Contract
IHCP: Contract/Good-faith effort to contract; 
</v>
      </c>
      <c r="BR49" s="254" t="str">
        <f>IF(ISNUMBER(FIND(analysismethod10,'III_Plan comp 438.68 {Plan 1}'!K$15)),"",'III_Plan comp 438.68 {Plan 1}'!K$15&amp;analysismethod10)</f>
        <v xml:space="preserve">Language Capabilities: Contract
IHCP: Contract/Good-faith effort to contract; 
</v>
      </c>
      <c r="BS49" s="254" t="str">
        <f>IF(ISNUMBER(FIND(analysismethod10,'III_Plan comp 438.68 {Plan 1}'!L$15)),"",'III_Plan comp 438.68 {Plan 1}'!L$15&amp;analysismethod10)</f>
        <v xml:space="preserve">Language Capabilities: Contract
IHCP: Contract/Good-faith effort to contract; 
</v>
      </c>
      <c r="BT49" s="254" t="str">
        <f>IF(ISNUMBER(FIND(analysismethod10,'III_Plan comp 438.68 {Plan 1}'!M$15)),"",'III_Plan comp 438.68 {Plan 1}'!M$15&amp;analysismethod10)</f>
        <v xml:space="preserve">Language Capabilities: Contract
IHCP: Contract/Good-faith effort to contract; 
</v>
      </c>
      <c r="BU49" s="254" t="str">
        <f>IF(ISNUMBER(FIND(analysismethod10,'III_Plan comp 438.68 {Plan 1}'!N$15)),"",'III_Plan comp 438.68 {Plan 1}'!N$15&amp;analysismethod10)</f>
        <v xml:space="preserve">Language Capabilities: Contract
IHCP: Contract/Good-faith effort to contract; 
</v>
      </c>
      <c r="BV49" s="254" t="str">
        <f>IF(ISNUMBER(FIND(analysismethod10,'III_Plan comp 438.68 {Plan 1}'!O$15)),"",'III_Plan comp 438.68 {Plan 1}'!O$15&amp;analysismethod10)</f>
        <v xml:space="preserve">Language Capabilities: Contract
IHCP: Contract/Good-faith effort to contract; 
</v>
      </c>
      <c r="BW49" s="254" t="str">
        <f>IF(ISNUMBER(FIND(analysismethod10,'III_Plan comp 438.68 {Plan 1}'!P$15)),"",'III_Plan comp 438.68 {Plan 1}'!P$15&amp;analysismethod10)</f>
        <v/>
      </c>
      <c r="BX49" s="254" t="str">
        <f>IF(ISNUMBER(FIND(analysismethod10,'III_Plan comp 438.68 {Plan 1}'!Q$15)),"",'III_Plan comp 438.68 {Plan 1}'!Q$15&amp;analysismethod10)</f>
        <v xml:space="preserve">Language Capabilities: Contract
IHCP: Contract/Good-faith effort to contract; 
</v>
      </c>
      <c r="BY49" s="254" t="str">
        <f>IF(ISNUMBER(FIND(analysismethod10,'III_Plan comp 438.68 {Plan 1}'!R$15)),"",'III_Plan comp 438.68 {Plan 1}'!R$15&amp;analysismethod10)</f>
        <v xml:space="preserve">Language Capabilities: Contract
IHCP: Contract/Good-faith effort to contract; 
</v>
      </c>
      <c r="BZ49" s="254" t="str">
        <f>IF(ISNUMBER(FIND(analysismethod10,'III_Plan comp 438.68 {Plan 1}'!S$15)),"",'III_Plan comp 438.68 {Plan 1}'!S$15&amp;analysismethod10)</f>
        <v xml:space="preserve">Language Capabilities: Contract
IHCP: Contract/Good-faith effort to contract; 
</v>
      </c>
      <c r="CA49" s="254" t="str">
        <f>IF(ISNUMBER(FIND(analysismethod10,'III_Plan comp 438.68 {Plan 1}'!T$15)),"",'III_Plan comp 438.68 {Plan 1}'!T$15&amp;analysismethod10)</f>
        <v xml:space="preserve">Language Capabilities: Contract
IHCP: Contract/Good-faith effort to contract; 
</v>
      </c>
      <c r="CB49" s="254" t="str">
        <f>IF(ISNUMBER(FIND(analysismethod10,'III_Plan comp 438.68 {Plan 1}'!U$15)),"",'III_Plan comp 438.68 {Plan 1}'!U$15&amp;analysismethod10)</f>
        <v xml:space="preserve">Language Capabilities: Contract
IHCP: Contract/Good-faith effort to contract; 
</v>
      </c>
      <c r="CC49" s="254" t="str">
        <f>IF(ISNUMBER(FIND(analysismethod10,'III_Plan comp 438.68 {Plan 1}'!V$15)),"",'III_Plan comp 438.68 {Plan 1}'!V$15&amp;analysismethod10)</f>
        <v xml:space="preserve">Language Capabilities: Contract
IHCP: Contract/Good-faith effort to contract; 
</v>
      </c>
      <c r="CD49" s="254" t="str">
        <f>IF(ISNUMBER(FIND(analysismethod10,'III_Plan comp 438.68 {Plan 1}'!W$15)),"",'III_Plan comp 438.68 {Plan 1}'!W$15&amp;analysismethod10)</f>
        <v xml:space="preserve">Language Capabilities: Contract
IHCP: Contract/Good-faith effort to contract; 
</v>
      </c>
      <c r="CE49" s="254" t="str">
        <f>IF(ISNUMBER(FIND(analysismethod10,'III_Plan comp 438.68 {Plan 1}'!X$15)),"",'III_Plan comp 438.68 {Plan 1}'!X$15&amp;analysismethod10)</f>
        <v xml:space="preserve">Language Capabilities: Contract
IHCP: Contract/Good-faith effort to contract; 
</v>
      </c>
      <c r="CF49" s="254" t="str">
        <f>IF(ISNUMBER(FIND(analysismethod10,'III_Plan comp 438.68 {Plan 1}'!Y$15)),"",'III_Plan comp 438.68 {Plan 1}'!Y$15&amp;analysismethod10)</f>
        <v xml:space="preserve">Language Capabilities: Contract
IHCP: Contract/Good-faith effort to contract; 
</v>
      </c>
      <c r="CG49" s="254" t="str">
        <f>IF(ISNUMBER(FIND(analysismethod10,'III_Plan comp 438.68 {Plan 1}'!Z$15)),"",'III_Plan comp 438.68 {Plan 1}'!Z$15&amp;analysismethod10)</f>
        <v xml:space="preserve">Language Capabilities: Contract
IHCP: Contract/Good-faith effort to contract; 
</v>
      </c>
      <c r="CH49" s="254" t="str">
        <f>IF(ISNUMBER(FIND(analysismethod10,'III_Plan comp 438.68 {Plan 1}'!AA$15)),"",'III_Plan comp 438.68 {Plan 1}'!AA$15&amp;analysismethod10)</f>
        <v xml:space="preserve">Language Capabilities: Contract
IHCP: Contract/Good-faith effort to contract; 
</v>
      </c>
      <c r="CI49" s="254" t="str">
        <f>IF(ISNUMBER(FIND(analysismethod10,'III_Plan comp 438.68 {Plan 1}'!AB$15)),"",'III_Plan comp 438.68 {Plan 1}'!AB$15&amp;analysismethod10)</f>
        <v xml:space="preserve">Language Capabilities: Contract
IHCP: Contract/Good-faith effort to contract; 
</v>
      </c>
      <c r="CJ49" s="254" t="str">
        <f>IF(ISNUMBER(FIND(analysismethod10,'III_Plan comp 438.68 {Plan 1}'!AC$15)),"",'III_Plan comp 438.68 {Plan 1}'!AC$15&amp;analysismethod10)</f>
        <v xml:space="preserve">Language Capabilities: Contract
IHCP: Contract/Good-faith effort to contract; 
</v>
      </c>
      <c r="CK49" s="254" t="str">
        <f>IF(ISNUMBER(FIND(analysismethod10,'III_Plan comp 438.68 {Plan 1}'!AD$15)),"",'III_Plan comp 438.68 {Plan 1}'!AD$15&amp;analysismethod10)</f>
        <v xml:space="preserve">Language Capabilities: Contract
IHCP: Contract/Good-faith effort to contract; 
</v>
      </c>
      <c r="CL49" s="254" t="str">
        <f>IF(ISNUMBER(FIND(analysismethod10,'III_Plan comp 438.68 {Plan 1}'!AE$15)),"",'III_Plan comp 438.68 {Plan 1}'!AE$15&amp;analysismethod10)</f>
        <v xml:space="preserve">Language Capabilities: Contract
IHCP: Contract/Good-faith effort to contract; 
</v>
      </c>
      <c r="CM49" s="254" t="str">
        <f>IF(ISNUMBER(FIND(analysismethod10,'III_Plan comp 438.68 {Plan 1}'!AF$15)),"",'III_Plan comp 438.68 {Plan 1}'!AF$15&amp;analysismethod10)</f>
        <v xml:space="preserve">Language Capabilities: Contract
IHCP: Contract/Good-faith effort to contract; 
</v>
      </c>
      <c r="CN49" s="254" t="str">
        <f>IF(ISNUMBER(FIND(analysismethod10,'III_Plan comp 438.68 {Plan 1}'!AG$15)),"",'III_Plan comp 438.68 {Plan 1}'!AG$15&amp;analysismethod10)</f>
        <v xml:space="preserve">Language Capabilities: Contract
IHCP: Contract/Good-faith effort to contract; 
</v>
      </c>
      <c r="CO49" s="254" t="str">
        <f>IF(ISNUMBER(FIND(analysismethod10,'III_Plan comp 438.68 {Plan 1}'!AH$15)),"",'III_Plan comp 438.68 {Plan 1}'!AH$15&amp;analysismethod10)</f>
        <v xml:space="preserve">Language Capabilities: Contract
IHCP: Contract/Good-faith effort to contract; 
</v>
      </c>
      <c r="CP49" s="254" t="str">
        <f>IF(ISNUMBER(FIND(analysismethod10,'III_Plan comp 438.68 {Plan 1}'!AI$15)),"",'III_Plan comp 438.68 {Plan 1}'!AI$15&amp;analysismethod10)</f>
        <v xml:space="preserve">Language Capabilities: Contract
IHCP: Contract/Good-faith effort to contract; 
</v>
      </c>
      <c r="CQ49" s="254" t="str">
        <f>IF(ISNUMBER(FIND(analysismethod10,'III_Plan comp 438.68 {Plan 1}'!AJ$15)),"",'III_Plan comp 438.68 {Plan 1}'!AJ$15&amp;analysismethod10)</f>
        <v xml:space="preserve">Language Capabilities: Contract
IHCP: Contract/Good-faith effort to contract; 
</v>
      </c>
      <c r="CR49" s="254" t="str">
        <f>IF(ISNUMBER(FIND(analysismethod10,'III_Plan comp 438.68 {Plan 1}'!AK$15)),"",'III_Plan comp 438.68 {Plan 1}'!AK$15&amp;analysismethod10)</f>
        <v xml:space="preserve">Language Capabilities: Contract
IHCP: Contract/Good-faith effort to contract; 
</v>
      </c>
      <c r="CS49" s="254" t="str">
        <f>IF(ISNUMBER(FIND(analysismethod10,'III_Plan comp 438.68 {Plan 1}'!AL$15)),"",'III_Plan comp 438.68 {Plan 1}'!AL$15&amp;analysismethod10)</f>
        <v xml:space="preserve">Language Capabilities: Contract
IHCP: Contract/Good-faith effort to contract; 
</v>
      </c>
      <c r="CT49" s="254" t="str">
        <f>IF(ISNUMBER(FIND(analysismethod10,'III_Plan comp 438.68 {Plan 1}'!AM$15)),"",'III_Plan comp 438.68 {Plan 1}'!AM$15&amp;analysismethod10)</f>
        <v xml:space="preserve">Language Capabilities: Contract
IHCP: Contract/Good-faith effort to contract; 
</v>
      </c>
      <c r="CU49" s="254" t="str">
        <f>IF(ISNUMBER(FIND(analysismethod10,'III_Plan comp 438.68 {Plan 1}'!AN$15)),"",'III_Plan comp 438.68 {Plan 1}'!AN$15&amp;analysismethod10)</f>
        <v xml:space="preserve">Language Capabilities: Contract
IHCP: Contract/Good-faith effort to contract; 
</v>
      </c>
      <c r="CV49" s="254" t="str">
        <f>IF(ISNUMBER(FIND(analysismethod10,'III_Plan comp 438.68 {Plan 1}'!AO$15)),"",'III_Plan comp 438.68 {Plan 1}'!AO$15&amp;analysismethod10)</f>
        <v xml:space="preserve">Language Capabilities: Contract
IHCP: Contract/Good-faith effort to contract; 
</v>
      </c>
      <c r="CW49" s="254" t="str">
        <f>IF(ISNUMBER(FIND(analysismethod10,'III_Plan comp 438.68 {Plan 1}'!AP$15)),"",'III_Plan comp 438.68 {Plan 1}'!AP$15&amp;analysismethod10)</f>
        <v xml:space="preserve">Language Capabilities: Contract
IHCP: Contract/Good-faith effort to contract; 
</v>
      </c>
      <c r="CX49" s="254" t="str">
        <f>IF(ISNUMBER(FIND(analysismethod10,'III_Plan comp 438.68 {Plan 1}'!AQ$15)),"",'III_Plan comp 438.68 {Plan 1}'!AQ$15&amp;analysismethod10)</f>
        <v xml:space="preserve">Language Capabilities: Contract
IHCP: Contract/Good-faith effort to contract; 
</v>
      </c>
      <c r="CY49" s="254" t="str">
        <f>IF(ISNUMBER(FIND(analysismethod10,'III_Plan comp 438.68 {Plan 1}'!AR$15)),"",'III_Plan comp 438.68 {Plan 1}'!AR$15&amp;analysismethod10)</f>
        <v xml:space="preserve">Language Capabilities: Contract
IHCP: Contract/Good-faith effort to contract; 
</v>
      </c>
      <c r="CZ49" s="254" t="str">
        <f>IF(ISNUMBER(FIND(analysismethod10,'III_Plan comp 438.68 {Plan 1}'!AS$15)),"",'III_Plan comp 438.68 {Plan 1}'!AS$15&amp;analysismethod10)</f>
        <v xml:space="preserve">Language Capabilities: Contract
IHCP: Contract/Good-faith effort to contract; 
</v>
      </c>
      <c r="DA49" s="254" t="str">
        <f>IF(ISNUMBER(FIND(analysismethod10,'III_Plan comp 438.68 {Plan 1}'!AT$15)),"",'III_Plan comp 438.68 {Plan 1}'!AT$15&amp;analysismethod10)</f>
        <v xml:space="preserve">Language Capabilities: Contract
IHCP: Contract/Good-faith effort to contract; 
</v>
      </c>
      <c r="DB49" s="254" t="str">
        <f>IF(ISNUMBER(FIND(analysismethod10,'III_Plan comp 438.68 {Plan 1}'!AU$15)),"",'III_Plan comp 438.68 {Plan 1}'!AU$15&amp;analysismethod10)</f>
        <v xml:space="preserve">Language Capabilities: Contract
IHCP: Contract/Good-faith effort to contract; 
</v>
      </c>
      <c r="DC49" s="254" t="str">
        <f>IF(ISNUMBER(FIND(analysismethod10,'III_Plan comp 438.68 {Plan 1}'!AV$15)),"",'III_Plan comp 438.68 {Plan 1}'!AV$15&amp;analysismethod10)</f>
        <v xml:space="preserve">Language Capabilities: Contract
IHCP: Contract/Good-faith effort to contract; 
</v>
      </c>
      <c r="DD49" s="254" t="str">
        <f>IF(ISNUMBER(FIND(analysismethod10,'III_Plan comp 438.68 {Plan 1}'!AW$15)),"",'III_Plan comp 438.68 {Plan 1}'!AW$15&amp;analysismethod10)</f>
        <v xml:space="preserve">Language Capabilities: Contract
IHCP: Contract/Good-faith effort to contract; 
</v>
      </c>
      <c r="DE49" s="254" t="str">
        <f>IF(ISNUMBER(FIND(analysismethod10,'III_Plan comp 438.68 {Plan 1}'!AX$15)),"",'III_Plan comp 438.68 {Plan 1}'!AX$15&amp;analysismethod10)</f>
        <v xml:space="preserve">Language Capabilities: Contract
IHCP: Contract/Good-faith effort to contract; 
</v>
      </c>
      <c r="DF49" s="254" t="str">
        <f>IF(ISNUMBER(FIND(analysismethod10,'III_Plan comp 438.68 {Plan 1}'!AY$15)),"",'III_Plan comp 438.68 {Plan 1}'!AY$15&amp;analysismethod10)</f>
        <v xml:space="preserve">Language Capabilities: Contract
IHCP: Contract/Good-faith effort to contract; 
</v>
      </c>
      <c r="DG49" s="254" t="str">
        <f>IF(ISNUMBER(FIND(analysismethod10,'III_Plan comp 438.68 {Plan 1}'!AZ$15)),"",'III_Plan comp 438.68 {Plan 1}'!AZ$15&amp;analysismethod10)</f>
        <v xml:space="preserve">Language Capabilities: Contract
IHCP: Contract/Good-faith effort to contract; 
</v>
      </c>
      <c r="DH49" s="254" t="str">
        <f>IF(ISNUMBER(FIND(analysismethod10,'III_Plan comp 438.68 {Plan 1}'!BA$15)),"",'III_Plan comp 438.68 {Plan 1}'!BA$15&amp;analysismethod10)</f>
        <v xml:space="preserve">Language Capabilities: Contract
IHCP: Contract/Good-faith effort to contract; 
</v>
      </c>
      <c r="DI49" s="254" t="str">
        <f>IF(ISNUMBER(FIND(analysismethod10,'III_Plan comp 438.68 {Plan 1}'!BB$15)),"",'III_Plan comp 438.68 {Plan 1}'!BB$15&amp;analysismethod10)</f>
        <v xml:space="preserve">Language Capabilities: Contract
IHCP: Contract/Good-faith effort to contract; 
</v>
      </c>
      <c r="DJ49" s="254" t="str">
        <f>IF(ISNUMBER(FIND(analysismethod10,'III_Plan comp 438.68 {Plan 1}'!BC$15)),"",'III_Plan comp 438.68 {Plan 1}'!BC$15&amp;analysismethod10)</f>
        <v xml:space="preserve">Language Capabilities: Contract
IHCP: Contract/Good-faith effort to contract; 
</v>
      </c>
      <c r="DK49" s="254" t="str">
        <f>IF(ISNUMBER(FIND(analysismethod10,'III_Plan comp 438.68 {Plan 1}'!BD$15)),"",'III_Plan comp 438.68 {Plan 1}'!BD$15&amp;analysismethod10)</f>
        <v xml:space="preserve">Language Capabilities: Contract
IHCP: Contract/Good-faith effort to contract; 
</v>
      </c>
      <c r="DL49" s="254" t="str">
        <f>IF(ISNUMBER(FIND(analysismethod10,'III_Plan comp 438.68 {Plan 1}'!BE$15)),"",'III_Plan comp 438.68 {Plan 1}'!BE$15&amp;analysismethod10)</f>
        <v xml:space="preserve">Language Capabilities: Contract
IHCP: Contract/Good-faith effort to contract; 
</v>
      </c>
      <c r="DM49" s="254" t="str">
        <f>IF(ISNUMBER(FIND(analysismethod10,'III_Plan comp 438.68 {Plan 1}'!BF$15)),"",'III_Plan comp 438.68 {Plan 1}'!BF$15&amp;analysismethod10)</f>
        <v xml:space="preserve">Language Capabilities: Contract
IHCP: Contract/Good-faith effort to contract; 
</v>
      </c>
      <c r="DN49" s="254" t="str">
        <f>IF(ISNUMBER(FIND(analysismethod10,'III_Plan comp 438.68 {Plan 1}'!BG$15)),"",'III_Plan comp 438.68 {Plan 1}'!BG$15&amp;analysismethod10)</f>
        <v xml:space="preserve">Language Capabilities: Contract
IHCP: Contract/Good-faith effort to contract; 
</v>
      </c>
      <c r="DO49" s="254" t="str">
        <f>IF(ISNUMBER(FIND(analysismethod10,'III_Plan comp 438.68 {Plan 1}'!BH$15)),"",'III_Plan comp 438.68 {Plan 1}'!BH$15&amp;analysismethod10)</f>
        <v xml:space="preserve">Language Capabilities: Contract
IHCP: Contract/Good-faith effort to contract; 
</v>
      </c>
      <c r="DP49" s="254" t="str">
        <f>IF(ISNUMBER(FIND(analysismethod10,'III_Plan comp 438.68 {Plan 1}'!BI$15)),"",'III_Plan comp 438.68 {Plan 1}'!BI$15&amp;analysismethod10)</f>
        <v xml:space="preserve">Language Capabilities: Contract
IHCP: Contract/Good-faith effort to contract; 
</v>
      </c>
      <c r="DQ49" s="254" t="str">
        <f>IF(ISNUMBER(FIND(analysismethod10,'III_Plan comp 438.68 {Plan 1}'!BJ$15)),"",'III_Plan comp 438.68 {Plan 1}'!BJ$15&amp;analysismethod10)</f>
        <v xml:space="preserve">Language Capabilities: Contract
IHCP: Contract/Good-faith effort to contract; 
</v>
      </c>
      <c r="DR49" s="254" t="str">
        <f>IF(ISNUMBER(FIND(analysismethod10,'III_Plan comp 438.68 {Plan 1}'!BK$15)),"",'III_Plan comp 438.68 {Plan 1}'!BK$15&amp;analysismethod10)</f>
        <v xml:space="preserve">Language Capabilities: Contract
IHCP: Contract/Good-faith effort to contract; 
</v>
      </c>
      <c r="DS49" s="254" t="str">
        <f>IF(ISNUMBER(FIND(analysismethod10,'III_Plan comp 438.68 {Plan 1}'!BL$15)),"",'III_Plan comp 438.68 {Plan 1}'!BL$15&amp;analysismethod10)</f>
        <v xml:space="preserve">Language Capabilities: Contract
IHCP: Contract/Good-faith effort to contract; 
</v>
      </c>
      <c r="DT49" s="254" t="str">
        <f>IF(ISNUMBER(FIND(analysismethod10,'III_Plan comp 438.68 {Plan 1}'!BM$15)),"",'III_Plan comp 438.68 {Plan 1}'!BM$15&amp;analysismethod10)</f>
        <v xml:space="preserve">Language Capabilities: Contract
IHCP: Contract/Good-faith effort to contract; 
</v>
      </c>
      <c r="DU49" s="254" t="str">
        <f>IF(ISNUMBER(FIND(analysismethod10,'III_Plan comp 438.68 {Plan 1}'!BN$15)),"",'III_Plan comp 438.68 {Plan 1}'!BN$15&amp;analysismethod10)</f>
        <v xml:space="preserve">Language Capabilities: Contract
IHCP: Contract/Good-faith effort to contract; 
</v>
      </c>
      <c r="DV49" s="254" t="str">
        <f>IF(ISNUMBER(FIND(analysismethod10,'III_Plan comp 438.68 {Plan 1}'!BO$15)),"",'III_Plan comp 438.68 {Plan 1}'!BO$15&amp;analysismethod10)</f>
        <v xml:space="preserve">Language Capabilities: Contract
IHCP: Contract/Good-faith effort to contract; 
</v>
      </c>
      <c r="DW49" s="254" t="str">
        <f>IF(ISNUMBER(FIND(analysismethod10,'III_Plan comp 438.68 {Plan 1}'!BP$15)),"",'III_Plan comp 438.68 {Plan 1}'!BP$15&amp;analysismethod10)</f>
        <v xml:space="preserve">Language Capabilities: Contract
IHCP: Contract/Good-faith effort to contract; 
</v>
      </c>
      <c r="DX49" s="254" t="str">
        <f>IF(ISNUMBER(FIND(analysismethod10,'III_Plan comp 438.68 {Plan 1}'!BQ$15)),"",'III_Plan comp 438.68 {Plan 1}'!BQ$15&amp;analysismethod10)</f>
        <v xml:space="preserve">Language Capabilities: Contract
IHCP: Contract/Good-faith effort to contract; 
</v>
      </c>
      <c r="DY49" s="254" t="str">
        <f>IF(ISNUMBER(FIND(analysismethod10,'III_Plan comp 438.68 {Plan 1}'!BR$15)),"",'III_Plan comp 438.68 {Plan 1}'!BR$15&amp;analysismethod10)</f>
        <v xml:space="preserve">Language Capabilities: Contract
IHCP: Contract/Good-faith effort to contract; 
</v>
      </c>
      <c r="DZ49" s="254" t="str">
        <f>IF(ISNUMBER(FIND(analysismethod10,'III_Plan comp 438.68 {Plan 1}'!BS$15)),"",'III_Plan comp 438.68 {Plan 1}'!BS$15&amp;analysismethod10)</f>
        <v xml:space="preserve">Language Capabilities: Contract
IHCP: Contract/Good-faith effort to contract; 
</v>
      </c>
      <c r="EA49" s="254" t="str">
        <f>IF(ISNUMBER(FIND(analysismethod10,'III_Plan comp 438.68 {Plan 1}'!BT$15)),"",'III_Plan comp 438.68 {Plan 1}'!BT$15&amp;analysismethod10)</f>
        <v xml:space="preserve">Language Capabilities: Contract
IHCP: Contract/Good-faith effort to contract; 
</v>
      </c>
      <c r="EB49" s="254" t="str">
        <f>IF(ISNUMBER(FIND(analysismethod10,'III_Plan comp 438.68 {Plan 1}'!BU$15)),"",'III_Plan comp 438.68 {Plan 1}'!BU$15&amp;analysismethod10)</f>
        <v xml:space="preserve">Language Capabilities: Contract
IHCP: Contract/Good-faith effort to contract; 
</v>
      </c>
      <c r="EC49" s="254" t="str">
        <f>IF(ISNUMBER(FIND(analysismethod10,'III_Plan comp 438.68 {Plan 1}'!BV$15)),"",'III_Plan comp 438.68 {Plan 1}'!BV$15&amp;analysismethod10)</f>
        <v xml:space="preserve">Language Capabilities: Contract
IHCP: Contract/Good-faith effort to contract; 
</v>
      </c>
      <c r="ED49" s="254" t="str">
        <f>IF(ISNUMBER(FIND(analysismethod10,'III_Plan comp 438.68 {Plan 1}'!BW$15)),"",'III_Plan comp 438.68 {Plan 1}'!BW$15&amp;analysismethod10)</f>
        <v xml:space="preserve">Language Capabilities: Contract
IHCP: Contract/Good-faith effort to contract; 
</v>
      </c>
      <c r="EE49" s="254" t="str">
        <f>IF(ISNUMBER(FIND(analysismethod10,'III_Plan comp 438.68 {Plan 1}'!BX$15)),"",'III_Plan comp 438.68 {Plan 1}'!BX$15&amp;analysismethod10)</f>
        <v xml:space="preserve">Language Capabilities: Contract
IHCP: Contract/Good-faith effort to contract; 
</v>
      </c>
      <c r="EF49" s="254" t="str">
        <f>IF(ISNUMBER(FIND(analysismethod10,'III_Plan comp 438.68 {Plan 1}'!BY$15)),"",'III_Plan comp 438.68 {Plan 1}'!BY$15&amp;analysismethod10)</f>
        <v xml:space="preserve">Language Capabilities: Contract
IHCP: Contract/Good-faith effort to contract; 
</v>
      </c>
      <c r="EG49" s="254" t="str">
        <f>IF(ISNUMBER(FIND(analysismethod10,'III_Plan comp 438.68 {Plan 1}'!BZ$15)),"",'III_Plan comp 438.68 {Plan 1}'!BZ$15&amp;analysismethod10)</f>
        <v xml:space="preserve">Language Capabilities: Contract
IHCP: Contract/Good-faith effort to contract; 
</v>
      </c>
      <c r="EH49" s="254" t="str">
        <f>IF(ISNUMBER(FIND(analysismethod10,'III_Plan comp 438.68 {Plan 1}'!CA$15)),"",'III_Plan comp 438.68 {Plan 1}'!CA$15&amp;analysismethod10)</f>
        <v xml:space="preserve">Language Capabilities: Contract
IHCP: Contract/Good-faith effort to contract; 
</v>
      </c>
      <c r="EI49" s="254" t="str">
        <f>IF(ISNUMBER(FIND(analysismethod10,'III_Plan comp 438.68 {Plan 1}'!CB$15)),"",'III_Plan comp 438.68 {Plan 1}'!CB$15&amp;analysismethod10)</f>
        <v xml:space="preserve">Language Capabilities: Contract
IHCP: Contract/Good-faith effort to contract; 
</v>
      </c>
      <c r="EJ49" s="254" t="str">
        <f>IF(ISNUMBER(FIND(analysismethod10,'III_Plan comp 438.68 {Plan 1}'!CC$15)),"",'III_Plan comp 438.68 {Plan 1}'!CC$15&amp;analysismethod10)</f>
        <v xml:space="preserve">Language Capabilities: Contract
IHCP: Contract/Good-faith effort to contract; 
</v>
      </c>
      <c r="EK49" s="254" t="str">
        <f>IF(ISNUMBER(FIND(analysismethod10,'III_Plan comp 438.68 {Plan 1}'!CD$15)),"",'III_Plan comp 438.68 {Plan 1}'!CD$15&amp;analysismethod10)</f>
        <v xml:space="preserve">Language Capabilities: Contract
IHCP: Contract/Good-faith effort to contract; 
</v>
      </c>
      <c r="EL49" s="254" t="str">
        <f>IF(ISNUMBER(FIND(analysismethod10,'III_Plan comp 438.68 {Plan 1}'!CE$15)),"",'III_Plan comp 438.68 {Plan 1}'!CE$15&amp;analysismethod10)</f>
        <v xml:space="preserve">Language Capabilities: Contract
IHCP: Contract/Good-faith effort to contract; 
</v>
      </c>
      <c r="EM49" s="254" t="str">
        <f>IF(ISNUMBER(FIND(analysismethod10,'III_Plan comp 438.68 {Plan 1}'!CF$15)),"",'III_Plan comp 438.68 {Plan 1}'!CF$15&amp;analysismethod10)</f>
        <v xml:space="preserve">Language Capabilities: Contract
IHCP: Contract/Good-faith effort to contract; 
</v>
      </c>
      <c r="EN49" s="254" t="str">
        <f>IF(ISNUMBER(FIND(analysismethod10,'III_Plan comp 438.68 {Plan 1}'!CG$15)),"",'III_Plan comp 438.68 {Plan 1}'!CG$15&amp;analysismethod10)</f>
        <v xml:space="preserve">Language Capabilities: Contract
IHCP: Contract/Good-faith effort to contract; 
</v>
      </c>
      <c r="EO49" s="254" t="str">
        <f>IF(ISNUMBER(FIND(analysismethod10,'III_Plan comp 438.68 {Plan 1}'!CH$15)),"",'III_Plan comp 438.68 {Plan 1}'!CH$15&amp;analysismethod10)</f>
        <v xml:space="preserve">Language Capabilities: Contract
IHCP: Contract/Good-faith effort to contract; 
</v>
      </c>
      <c r="EP49" s="254" t="str">
        <f>IF(ISNUMBER(FIND(analysismethod10,'III_Plan comp 438.68 {Plan 1}'!CI$15)),"",'III_Plan comp 438.68 {Plan 1}'!CI$15&amp;analysismethod10)</f>
        <v xml:space="preserve">Language Capabilities: Contract
IHCP: Contract/Good-faith effort to contract; 
</v>
      </c>
      <c r="EQ49" s="254" t="str">
        <f>IF(ISNUMBER(FIND(analysismethod10,'III_Plan comp 438.68 {Plan 1}'!CJ$15)),"",'III_Plan comp 438.68 {Plan 1}'!CJ$15&amp;analysismethod10)</f>
        <v xml:space="preserve">Language Capabilities: Contract
IHCP: Contract/Good-faith effort to contract; 
</v>
      </c>
      <c r="ER49" s="254" t="str">
        <f>IF(ISNUMBER(FIND(analysismethod10,'III_Plan comp 438.68 {Plan 1}'!CK$15)),"",'III_Plan comp 438.68 {Plan 1}'!CK$15&amp;analysismethod10)</f>
        <v xml:space="preserve">Language Capabilities: Contract
IHCP: Contract/Good-faith effort to contract; 
</v>
      </c>
      <c r="ES49" s="254" t="str">
        <f>IF(ISNUMBER(FIND(analysismethod10,'III_Plan comp 438.68 {Plan 1}'!CL$15)),"",'III_Plan comp 438.68 {Plan 1}'!CL$15&amp;analysismethod10)</f>
        <v xml:space="preserve">Language Capabilities: Contract
IHCP: Contract/Good-faith effort to contract; 
</v>
      </c>
      <c r="ET49" s="254" t="str">
        <f>IF(ISNUMBER(FIND(analysismethod10,'III_Plan comp 438.68 {Plan 1}'!CM$15)),"",'III_Plan comp 438.68 {Plan 1}'!CM$15&amp;analysismethod10)</f>
        <v xml:space="preserve">Language Capabilities: Contract
IHCP: Contract/Good-faith effort to contract; 
</v>
      </c>
      <c r="EU49" s="254" t="str">
        <f>IF(ISNUMBER(FIND(analysismethod10,'III_Plan comp 438.68 {Plan 1}'!CN$15)),"",'III_Plan comp 438.68 {Plan 1}'!CN$15&amp;analysismethod10)</f>
        <v xml:space="preserve">Language Capabilities: Contract
IHCP: Contract/Good-faith effort to contract; 
</v>
      </c>
      <c r="EV49" s="254" t="str">
        <f>IF(ISNUMBER(FIND(analysismethod10,'III_Plan comp 438.68 {Plan 1}'!CO$15)),"",'III_Plan comp 438.68 {Plan 1}'!CO$15&amp;analysismethod10)</f>
        <v xml:space="preserve">Language Capabilities: Contract
IHCP: Contract/Good-faith effort to contract; 
</v>
      </c>
      <c r="EW49" s="254" t="str">
        <f>IF(ISNUMBER(FIND(analysismethod10,'III_Plan comp 438.68 {Plan 1}'!CP$15)),"",'III_Plan comp 438.68 {Plan 1}'!CP$15&amp;analysismethod10)</f>
        <v xml:space="preserve">Language Capabilities: Contract
IHCP: Contract/Good-faith effort to contract; 
</v>
      </c>
      <c r="EX49" s="254" t="str">
        <f>IF(ISNUMBER(FIND(analysismethod10,'III_Plan comp 438.68 {Plan 1}'!CQ$15)),"",'III_Plan comp 438.68 {Plan 1}'!CQ$15&amp;analysismethod10)</f>
        <v xml:space="preserve">Language Capabilities: Contract
IHCP: Contract/Good-faith effort to contract; 
</v>
      </c>
      <c r="EY49" s="254" t="str">
        <f>IF(ISNUMBER(FIND(analysismethod10,'III_Plan comp 438.68 {Plan 1}'!CR$15)),"",'III_Plan comp 438.68 {Plan 1}'!CR$15&amp;analysismethod10)</f>
        <v xml:space="preserve">Language Capabilities: Contract
IHCP: Contract/Good-faith effort to contract; 
</v>
      </c>
      <c r="EZ49" s="254" t="str">
        <f>IF(ISNUMBER(FIND(analysismethod10,'III_Plan comp 438.68 {Plan 1}'!CS$15)),"",'III_Plan comp 438.68 {Plan 1}'!CS$15&amp;analysismethod10)</f>
        <v xml:space="preserve">Language Capabilities: Contract
IHCP: Contract/Good-faith effort to contract; 
</v>
      </c>
      <c r="FA49" s="254" t="str">
        <f>IF(ISNUMBER(FIND(analysismethod10,'III_Plan comp 438.68 {Plan 1}'!CT$15)),"",'III_Plan comp 438.68 {Plan 1}'!CT$15&amp;analysismethod10)</f>
        <v xml:space="preserve">Language Capabilities: Contract
IHCP: Contract/Good-faith effort to contract; 
</v>
      </c>
      <c r="FB49" s="254" t="str">
        <f>IF(ISNUMBER(FIND(analysismethod10,'III_Plan comp 438.68 {Plan 1}'!CU$15)),"",'III_Plan comp 438.68 {Plan 1}'!CU$15&amp;analysismethod10)</f>
        <v xml:space="preserve">Language Capabilities: Contract
IHCP: Contract/Good-faith effort to contract; 
</v>
      </c>
      <c r="FC49" s="254" t="str">
        <f>IF(ISNUMBER(FIND(analysismethod10,'III_Plan comp 438.68 {Plan 1}'!CV$15)),"",'III_Plan comp 438.68 {Plan 1}'!CV$15&amp;analysismethod10)</f>
        <v xml:space="preserve">Language Capabilities: Contract
IHCP: Contract/Good-faith effort to contract; 
</v>
      </c>
      <c r="FD49" s="254" t="str">
        <f>IF(ISNUMBER(FIND(analysismethod10,'III_Plan comp 438.68 {Plan 1}'!CW$15)),"",'III_Plan comp 438.68 {Plan 1}'!CW$15&amp;analysismethod10)</f>
        <v xml:space="preserve">Language Capabilities: Contract
IHCP: Contract/Good-faith effort to contract; 
</v>
      </c>
      <c r="FE49" s="254" t="str">
        <f>IF(ISNUMBER(FIND(analysismethod10,'III_Plan comp 438.68 {Plan 1}'!CX$15)),"",'III_Plan comp 438.68 {Plan 1}'!CX$15&amp;analysismethod10)</f>
        <v xml:space="preserve">Language Capabilities: Contract
IHCP: Contract/Good-faith effort to contract; 
</v>
      </c>
      <c r="FF49" s="254" t="str">
        <f>IF(ISNUMBER(FIND(analysismethod10,'III_Plan comp 438.68 {Plan 1}'!CY$15)),"",'III_Plan comp 438.68 {Plan 1}'!CY$15&amp;analysismethod10)</f>
        <v xml:space="preserve">Language Capabilities: Contract
IHCP: Contract/Good-faith effort to contract; 
</v>
      </c>
      <c r="FG49" s="254" t="str">
        <f>IF(ISNUMBER(FIND(analysismethod10,'III_Plan comp 438.68 {Plan 1}'!CZ$15)),"",'III_Plan comp 438.68 {Plan 1}'!CZ$15&amp;analysismethod10)</f>
        <v xml:space="preserve">Language Capabilities: Contract
IHCP: Contract/Good-faith effort to contract; 
</v>
      </c>
    </row>
    <row r="50" spans="2:163" ht="15" thickTop="1">
      <c r="B50" s="11" t="s">
        <v>776</v>
      </c>
      <c r="C50" s="11"/>
      <c r="D50" s="11"/>
      <c r="E50" s="11"/>
      <c r="F50" s="11"/>
      <c r="G50" s="11"/>
      <c r="J50" s="11"/>
      <c r="K50" s="11"/>
      <c r="L50" s="11"/>
      <c r="M50" s="11"/>
      <c r="N50" s="11"/>
      <c r="O50" s="11"/>
      <c r="P50" s="11"/>
      <c r="Q50" s="11"/>
      <c r="R50" s="11"/>
      <c r="S50" s="11"/>
      <c r="T50" s="11"/>
      <c r="BK50" s="11"/>
      <c r="BL50" s="11"/>
    </row>
    <row r="51" spans="2:163" ht="15" thickBot="1">
      <c r="B51" s="11" t="s">
        <v>777</v>
      </c>
      <c r="C51" s="11"/>
      <c r="D51" s="11"/>
      <c r="E51" s="11"/>
      <c r="F51" s="11"/>
      <c r="G51" s="11"/>
      <c r="J51" s="11"/>
      <c r="K51" s="11"/>
      <c r="L51" s="11"/>
      <c r="M51" s="11"/>
      <c r="N51" s="11"/>
      <c r="O51" s="11"/>
      <c r="P51" s="11"/>
      <c r="Q51" s="11"/>
      <c r="R51" s="11"/>
      <c r="S51" s="11"/>
      <c r="T51" s="11"/>
      <c r="BK51" s="11"/>
      <c r="BL51" s="11"/>
    </row>
    <row r="52" spans="2:163" ht="15.75" thickTop="1">
      <c r="B52" s="11" t="s">
        <v>778</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Network Adequacy Certification Tool (NACT); 
Geomapping; 
</v>
      </c>
      <c r="BQ52" s="248" t="str">
        <f>IF(ISNUMBER(FIND(analysismethod1,'III_Plan comp 438.68 {Plan 4}'!J$15)),"",'III_Plan comp 438.68 {Plan 4}'!J$15&amp;analysismethod1)</f>
        <v xml:space="preserve">Network Adequacy Certification Tool (NACT); 
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779</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Network Adequacy Certification Tool (NACT); 
Timely Access Data Tool (TADT); 
</v>
      </c>
      <c r="BQ59" s="251" t="str">
        <f>IF(ISNUMBER(FIND(analysismethod8,'III_Plan comp 438.68 {Plan 4}'!J$15)),"",'III_Plan comp 438.68 {Plan 4}'!J$15&amp;analysismethod8)</f>
        <v xml:space="preserve">Network Adequacy Certification Tool (NACT); 
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xml:space="preserve">Timely Access Data Tool (TADT); 
</v>
      </c>
      <c r="BU59" s="251" t="str">
        <f>IF(ISNUMBER(FIND(analysismethod8,'III_Plan comp 438.68 {Plan 4}'!N$15)),"",'III_Plan comp 438.68 {Plan 4}'!N$15&amp;analysismethod8)</f>
        <v xml:space="preserve">Timely Access Data Tool (TADT);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Network Adequacy Certification Tool (NACT); 
</v>
      </c>
      <c r="BM60" s="251" t="str">
        <f>IF(ISNUMBER(FIND(analysismethod9,'III_Plan comp 438.68 {Plan 4}'!F$15)),"",'III_Plan comp 438.68 {Plan 4}'!F$15&amp;analysismethod9)</f>
        <v xml:space="preserve">Network Adequacy Certification Tool (NACT); 
</v>
      </c>
      <c r="BN60" s="251" t="str">
        <f>IF(ISNUMBER(FIND(analysismethod9,'III_Plan comp 438.68 {Plan 4}'!G$15)),"",'III_Plan comp 438.68 {Plan 4}'!G$15&amp;analysismethod9)</f>
        <v xml:space="preserve">Network Adequacy Certification Tool (NACT); 
</v>
      </c>
      <c r="BO60" s="251" t="str">
        <f>IF(ISNUMBER(FIND(analysismethod9,'III_Plan comp 438.68 {Plan 4}'!H$15)),"",'III_Plan comp 438.68 {Plan 4}'!H$15&amp;analysismethod9)</f>
        <v xml:space="preserve">Network Adequacy Certification Tool (NACT); 
</v>
      </c>
      <c r="BP60" s="251" t="str">
        <f>IF(ISNUMBER(FIND(analysismethod9,'III_Plan comp 438.68 {Plan 4}'!I$15)),"",'III_Plan comp 438.68 {Plan 4}'!I$15&amp;analysismethod9)</f>
        <v/>
      </c>
      <c r="BQ60" s="251" t="str">
        <f>IF(ISNUMBER(FIND(analysismethod9,'III_Plan comp 438.68 {Plan 4}'!J$15)),"",'III_Plan comp 438.68 {Plan 4}'!J$15&amp;analysismethod9)</f>
        <v/>
      </c>
      <c r="BR60" s="251" t="str">
        <f>IF(ISNUMBER(FIND(analysismethod9,'III_Plan comp 438.68 {Plan 4}'!K$15)),"",'III_Plan comp 438.68 {Plan 4}'!K$15&amp;analysismethod9)</f>
        <v xml:space="preserve">Network Adequacy Certification Tool (NACT); 
</v>
      </c>
      <c r="BS60" s="251" t="str">
        <f>IF(ISNUMBER(FIND(analysismethod9,'III_Plan comp 438.68 {Plan 4}'!L$15)),"",'III_Plan comp 438.68 {Plan 4}'!L$15&amp;analysismethod9)</f>
        <v xml:space="preserve">Network Adequacy Certification Tool (NACT); 
</v>
      </c>
      <c r="BT60" s="251" t="str">
        <f>IF(ISNUMBER(FIND(analysismethod9,'III_Plan comp 438.68 {Plan 4}'!M$15)),"",'III_Plan comp 438.68 {Plan 4}'!M$15&amp;analysismethod9)</f>
        <v xml:space="preserve">Network Adequacy Certification Tool (NACT); 
</v>
      </c>
      <c r="BU60" s="251" t="str">
        <f>IF(ISNUMBER(FIND(analysismethod9,'III_Plan comp 438.68 {Plan 4}'!N$15)),"",'III_Plan comp 438.68 {Plan 4}'!N$15&amp;analysismethod9)</f>
        <v xml:space="preserve">Network Adequacy Certification Tool (NACT); 
</v>
      </c>
      <c r="BV60" s="251" t="str">
        <f>IF(ISNUMBER(FIND(analysismethod9,'III_Plan comp 438.68 {Plan 4}'!O$15)),"",'III_Plan comp 438.68 {Plan 4}'!O$15&amp;analysismethod9)</f>
        <v xml:space="preserve">Network Adequacy Certification Tool (NACT); 
</v>
      </c>
      <c r="BW60" s="251" t="str">
        <f>IF(ISNUMBER(FIND(analysismethod9,'III_Plan comp 438.68 {Plan 4}'!P$15)),"",'III_Plan comp 438.68 {Plan 4}'!P$15&amp;analysismethod9)</f>
        <v xml:space="preserve">Network Adequacy Certification Tool (NACT); 
</v>
      </c>
      <c r="BX60" s="251" t="str">
        <f>IF(ISNUMBER(FIND(analysismethod9,'III_Plan comp 438.68 {Plan 4}'!Q$15)),"",'III_Plan comp 438.68 {Plan 4}'!Q$15&amp;analysismethod9)</f>
        <v xml:space="preserve">Network Adequacy Certification Tool (NACT); 
</v>
      </c>
      <c r="BY60" s="251" t="str">
        <f>IF(ISNUMBER(FIND(analysismethod9,'III_Plan comp 438.68 {Plan 4}'!R$15)),"",'III_Plan comp 438.68 {Plan 4}'!R$15&amp;analysismethod9)</f>
        <v xml:space="preserve">Network Adequacy Certification Tool (NACT); 
</v>
      </c>
      <c r="BZ60" s="251" t="str">
        <f>IF(ISNUMBER(FIND(analysismethod9,'III_Plan comp 438.68 {Plan 4}'!S$15)),"",'III_Plan comp 438.68 {Plan 4}'!S$15&amp;analysismethod9)</f>
        <v xml:space="preserve">Network Adequacy Certification Tool (NACT); 
</v>
      </c>
      <c r="CA60" s="251" t="str">
        <f>IF(ISNUMBER(FIND(analysismethod9,'III_Plan comp 438.68 {Plan 4}'!T$15)),"",'III_Plan comp 438.68 {Plan 4}'!T$15&amp;analysismethod9)</f>
        <v xml:space="preserve">Network Adequacy Certification Tool (NACT); 
</v>
      </c>
      <c r="CB60" s="251" t="str">
        <f>IF(ISNUMBER(FIND(analysismethod9,'III_Plan comp 438.68 {Plan 4}'!U$15)),"",'III_Plan comp 438.68 {Plan 4}'!U$15&amp;analysismethod9)</f>
        <v xml:space="preserve">Network Adequacy Certification Tool (NACT); 
</v>
      </c>
      <c r="CC60" s="251" t="str">
        <f>IF(ISNUMBER(FIND(analysismethod9,'III_Plan comp 438.68 {Plan 4}'!V$15)),"",'III_Plan comp 438.68 {Plan 4}'!V$15&amp;analysismethod9)</f>
        <v xml:space="preserve">Network Adequacy Certification Tool (NACT); 
</v>
      </c>
      <c r="CD60" s="251" t="str">
        <f>IF(ISNUMBER(FIND(analysismethod9,'III_Plan comp 438.68 {Plan 4}'!W$15)),"",'III_Plan comp 438.68 {Plan 4}'!W$15&amp;analysismethod9)</f>
        <v xml:space="preserve">Network Adequacy Certification Tool (NACT); 
</v>
      </c>
      <c r="CE60" s="251" t="str">
        <f>IF(ISNUMBER(FIND(analysismethod9,'III_Plan comp 438.68 {Plan 4}'!X$15)),"",'III_Plan comp 438.68 {Plan 4}'!X$15&amp;analysismethod9)</f>
        <v xml:space="preserve">Network Adequacy Certification Tool (NACT); 
</v>
      </c>
      <c r="CF60" s="251" t="str">
        <f>IF(ISNUMBER(FIND(analysismethod9,'III_Plan comp 438.68 {Plan 4}'!Y$15)),"",'III_Plan comp 438.68 {Plan 4}'!Y$15&amp;analysismethod9)</f>
        <v xml:space="preserve">Network Adequacy Certification Tool (NACT); 
</v>
      </c>
      <c r="CG60" s="251" t="str">
        <f>IF(ISNUMBER(FIND(analysismethod9,'III_Plan comp 438.68 {Plan 4}'!Z$15)),"",'III_Plan comp 438.68 {Plan 4}'!Z$15&amp;analysismethod9)</f>
        <v xml:space="preserve">Network Adequacy Certification Tool (NACT); 
</v>
      </c>
      <c r="CH60" s="251" t="str">
        <f>IF(ISNUMBER(FIND(analysismethod9,'III_Plan comp 438.68 {Plan 4}'!AA$15)),"",'III_Plan comp 438.68 {Plan 4}'!AA$15&amp;analysismethod9)</f>
        <v xml:space="preserve">Network Adequacy Certification Tool (NACT); 
</v>
      </c>
      <c r="CI60" s="251" t="str">
        <f>IF(ISNUMBER(FIND(analysismethod9,'III_Plan comp 438.68 {Plan 4}'!AB$15)),"",'III_Plan comp 438.68 {Plan 4}'!AB$15&amp;analysismethod9)</f>
        <v xml:space="preserve">Network Adequacy Certification Tool (NACT); 
</v>
      </c>
      <c r="CJ60" s="251" t="str">
        <f>IF(ISNUMBER(FIND(analysismethod9,'III_Plan comp 438.68 {Plan 4}'!AC$15)),"",'III_Plan comp 438.68 {Plan 4}'!AC$15&amp;analysismethod9)</f>
        <v xml:space="preserve">Network Adequacy Certification Tool (NACT); 
</v>
      </c>
      <c r="CK60" s="251" t="str">
        <f>IF(ISNUMBER(FIND(analysismethod9,'III_Plan comp 438.68 {Plan 4}'!AD$15)),"",'III_Plan comp 438.68 {Plan 4}'!AD$15&amp;analysismethod9)</f>
        <v xml:space="preserve">Network Adequacy Certification Tool (NACT); 
</v>
      </c>
      <c r="CL60" s="251" t="str">
        <f>IF(ISNUMBER(FIND(analysismethod9,'III_Plan comp 438.68 {Plan 4}'!AE$15)),"",'III_Plan comp 438.68 {Plan 4}'!AE$15&amp;analysismethod9)</f>
        <v xml:space="preserve">Network Adequacy Certification Tool (NACT); 
</v>
      </c>
      <c r="CM60" s="251" t="str">
        <f>IF(ISNUMBER(FIND(analysismethod9,'III_Plan comp 438.68 {Plan 4}'!AF$15)),"",'III_Plan comp 438.68 {Plan 4}'!AF$15&amp;analysismethod9)</f>
        <v xml:space="preserve">Network Adequacy Certification Tool (NACT); 
</v>
      </c>
      <c r="CN60" s="251" t="str">
        <f>IF(ISNUMBER(FIND(analysismethod9,'III_Plan comp 438.68 {Plan 4}'!AG$15)),"",'III_Plan comp 438.68 {Plan 4}'!AG$15&amp;analysismethod9)</f>
        <v xml:space="preserve">Network Adequacy Certification Tool (NACT); 
</v>
      </c>
      <c r="CO60" s="251" t="str">
        <f>IF(ISNUMBER(FIND(analysismethod9,'III_Plan comp 438.68 {Plan 4}'!AH$15)),"",'III_Plan comp 438.68 {Plan 4}'!AH$15&amp;analysismethod9)</f>
        <v xml:space="preserve">Network Adequacy Certification Tool (NACT); 
</v>
      </c>
      <c r="CP60" s="251" t="str">
        <f>IF(ISNUMBER(FIND(analysismethod9,'III_Plan comp 438.68 {Plan 4}'!AI$15)),"",'III_Plan comp 438.68 {Plan 4}'!AI$15&amp;analysismethod9)</f>
        <v xml:space="preserve">Network Adequacy Certification Tool (NACT); 
</v>
      </c>
      <c r="CQ60" s="251" t="str">
        <f>IF(ISNUMBER(FIND(analysismethod9,'III_Plan comp 438.68 {Plan 4}'!AJ$15)),"",'III_Plan comp 438.68 {Plan 4}'!AJ$15&amp;analysismethod9)</f>
        <v xml:space="preserve">Network Adequacy Certification Tool (NACT); 
</v>
      </c>
      <c r="CR60" s="251" t="str">
        <f>IF(ISNUMBER(FIND(analysismethod9,'III_Plan comp 438.68 {Plan 4}'!AK$15)),"",'III_Plan comp 438.68 {Plan 4}'!AK$15&amp;analysismethod9)</f>
        <v xml:space="preserve">Network Adequacy Certification Tool (NACT); 
</v>
      </c>
      <c r="CS60" s="251" t="str">
        <f>IF(ISNUMBER(FIND(analysismethod9,'III_Plan comp 438.68 {Plan 4}'!AL$15)),"",'III_Plan comp 438.68 {Plan 4}'!AL$15&amp;analysismethod9)</f>
        <v xml:space="preserve">Network Adequacy Certification Tool (NACT); 
</v>
      </c>
      <c r="CT60" s="251" t="str">
        <f>IF(ISNUMBER(FIND(analysismethod9,'III_Plan comp 438.68 {Plan 4}'!AM$15)),"",'III_Plan comp 438.68 {Plan 4}'!AM$15&amp;analysismethod9)</f>
        <v xml:space="preserve">Network Adequacy Certification Tool (NACT); 
</v>
      </c>
      <c r="CU60" s="251" t="str">
        <f>IF(ISNUMBER(FIND(analysismethod9,'III_Plan comp 438.68 {Plan 4}'!AN$15)),"",'III_Plan comp 438.68 {Plan 4}'!AN$15&amp;analysismethod9)</f>
        <v xml:space="preserve">Network Adequacy Certification Tool (NACT); 
</v>
      </c>
      <c r="CV60" s="251" t="str">
        <f>IF(ISNUMBER(FIND(analysismethod9,'III_Plan comp 438.68 {Plan 4}'!AO$15)),"",'III_Plan comp 438.68 {Plan 4}'!AO$15&amp;analysismethod9)</f>
        <v xml:space="preserve">Network Adequacy Certification Tool (NACT); 
</v>
      </c>
      <c r="CW60" s="251" t="str">
        <f>IF(ISNUMBER(FIND(analysismethod9,'III_Plan comp 438.68 {Plan 4}'!AP$15)),"",'III_Plan comp 438.68 {Plan 4}'!AP$15&amp;analysismethod9)</f>
        <v xml:space="preserve">Network Adequacy Certification Tool (NACT); 
</v>
      </c>
      <c r="CX60" s="251" t="str">
        <f>IF(ISNUMBER(FIND(analysismethod9,'III_Plan comp 438.68 {Plan 4}'!AQ$15)),"",'III_Plan comp 438.68 {Plan 4}'!AQ$15&amp;analysismethod9)</f>
        <v xml:space="preserve">Network Adequacy Certification Tool (NACT); 
</v>
      </c>
      <c r="CY60" s="251" t="str">
        <f>IF(ISNUMBER(FIND(analysismethod9,'III_Plan comp 438.68 {Plan 4}'!AR$15)),"",'III_Plan comp 438.68 {Plan 4}'!AR$15&amp;analysismethod9)</f>
        <v xml:space="preserve">Network Adequacy Certification Tool (NACT); 
</v>
      </c>
      <c r="CZ60" s="251" t="str">
        <f>IF(ISNUMBER(FIND(analysismethod9,'III_Plan comp 438.68 {Plan 4}'!AS$15)),"",'III_Plan comp 438.68 {Plan 4}'!AS$15&amp;analysismethod9)</f>
        <v xml:space="preserve">Network Adequacy Certification Tool (NACT); 
</v>
      </c>
      <c r="DA60" s="251" t="str">
        <f>IF(ISNUMBER(FIND(analysismethod9,'III_Plan comp 438.68 {Plan 4}'!AT$15)),"",'III_Plan comp 438.68 {Plan 4}'!AT$15&amp;analysismethod9)</f>
        <v xml:space="preserve">Network Adequacy Certification Tool (NACT); 
</v>
      </c>
      <c r="DB60" s="251" t="str">
        <f>IF(ISNUMBER(FIND(analysismethod9,'III_Plan comp 438.68 {Plan 4}'!AU$15)),"",'III_Plan comp 438.68 {Plan 4}'!AU$15&amp;analysismethod9)</f>
        <v xml:space="preserve">Network Adequacy Certification Tool (NACT); 
</v>
      </c>
      <c r="DC60" s="251" t="str">
        <f>IF(ISNUMBER(FIND(analysismethod9,'III_Plan comp 438.68 {Plan 4}'!AV$15)),"",'III_Plan comp 438.68 {Plan 4}'!AV$15&amp;analysismethod9)</f>
        <v xml:space="preserve">Network Adequacy Certification Tool (NACT); 
</v>
      </c>
      <c r="DD60" s="251" t="str">
        <f>IF(ISNUMBER(FIND(analysismethod9,'III_Plan comp 438.68 {Plan 4}'!AW$15)),"",'III_Plan comp 438.68 {Plan 4}'!AW$15&amp;analysismethod9)</f>
        <v xml:space="preserve">Network Adequacy Certification Tool (NACT); 
</v>
      </c>
      <c r="DE60" s="251" t="str">
        <f>IF(ISNUMBER(FIND(analysismethod9,'III_Plan comp 438.68 {Plan 4}'!AX$15)),"",'III_Plan comp 438.68 {Plan 4}'!AX$15&amp;analysismethod9)</f>
        <v xml:space="preserve">Network Adequacy Certification Tool (NACT); 
</v>
      </c>
      <c r="DF60" s="251" t="str">
        <f>IF(ISNUMBER(FIND(analysismethod9,'III_Plan comp 438.68 {Plan 4}'!AY$15)),"",'III_Plan comp 438.68 {Plan 4}'!AY$15&amp;analysismethod9)</f>
        <v xml:space="preserve">Network Adequacy Certification Tool (NACT); 
</v>
      </c>
      <c r="DG60" s="251" t="str">
        <f>IF(ISNUMBER(FIND(analysismethod9,'III_Plan comp 438.68 {Plan 4}'!AZ$15)),"",'III_Plan comp 438.68 {Plan 4}'!AZ$15&amp;analysismethod9)</f>
        <v xml:space="preserve">Network Adequacy Certification Tool (NACT); 
</v>
      </c>
      <c r="DH60" s="251" t="str">
        <f>IF(ISNUMBER(FIND(analysismethod9,'III_Plan comp 438.68 {Plan 4}'!BA$15)),"",'III_Plan comp 438.68 {Plan 4}'!BA$15&amp;analysismethod9)</f>
        <v xml:space="preserve">Network Adequacy Certification Tool (NACT); 
</v>
      </c>
      <c r="DI60" s="251" t="str">
        <f>IF(ISNUMBER(FIND(analysismethod9,'III_Plan comp 438.68 {Plan 4}'!BB$15)),"",'III_Plan comp 438.68 {Plan 4}'!BB$15&amp;analysismethod9)</f>
        <v xml:space="preserve">Network Adequacy Certification Tool (NACT); 
</v>
      </c>
      <c r="DJ60" s="251" t="str">
        <f>IF(ISNUMBER(FIND(analysismethod9,'III_Plan comp 438.68 {Plan 4}'!BC$15)),"",'III_Plan comp 438.68 {Plan 4}'!BC$15&amp;analysismethod9)</f>
        <v xml:space="preserve">Network Adequacy Certification Tool (NACT); 
</v>
      </c>
      <c r="DK60" s="251" t="str">
        <f>IF(ISNUMBER(FIND(analysismethod9,'III_Plan comp 438.68 {Plan 4}'!BD$15)),"",'III_Plan comp 438.68 {Plan 4}'!BD$15&amp;analysismethod9)</f>
        <v xml:space="preserve">Network Adequacy Certification Tool (NACT); 
</v>
      </c>
      <c r="DL60" s="251" t="str">
        <f>IF(ISNUMBER(FIND(analysismethod9,'III_Plan comp 438.68 {Plan 4}'!BE$15)),"",'III_Plan comp 438.68 {Plan 4}'!BE$15&amp;analysismethod9)</f>
        <v xml:space="preserve">Network Adequacy Certification Tool (NACT); 
</v>
      </c>
      <c r="DM60" s="251" t="str">
        <f>IF(ISNUMBER(FIND(analysismethod9,'III_Plan comp 438.68 {Plan 4}'!BF$15)),"",'III_Plan comp 438.68 {Plan 4}'!BF$15&amp;analysismethod9)</f>
        <v xml:space="preserve">Network Adequacy Certification Tool (NACT); 
</v>
      </c>
      <c r="DN60" s="251" t="str">
        <f>IF(ISNUMBER(FIND(analysismethod9,'III_Plan comp 438.68 {Plan 4}'!BG$15)),"",'III_Plan comp 438.68 {Plan 4}'!BG$15&amp;analysismethod9)</f>
        <v xml:space="preserve">Network Adequacy Certification Tool (NACT); 
</v>
      </c>
      <c r="DO60" s="251" t="str">
        <f>IF(ISNUMBER(FIND(analysismethod9,'III_Plan comp 438.68 {Plan 4}'!BH$15)),"",'III_Plan comp 438.68 {Plan 4}'!BH$15&amp;analysismethod9)</f>
        <v xml:space="preserve">Network Adequacy Certification Tool (NACT); 
</v>
      </c>
      <c r="DP60" s="251" t="str">
        <f>IF(ISNUMBER(FIND(analysismethod9,'III_Plan comp 438.68 {Plan 4}'!BI$15)),"",'III_Plan comp 438.68 {Plan 4}'!BI$15&amp;analysismethod9)</f>
        <v xml:space="preserve">Network Adequacy Certification Tool (NACT); 
</v>
      </c>
      <c r="DQ60" s="251" t="str">
        <f>IF(ISNUMBER(FIND(analysismethod9,'III_Plan comp 438.68 {Plan 4}'!BJ$15)),"",'III_Plan comp 438.68 {Plan 4}'!BJ$15&amp;analysismethod9)</f>
        <v xml:space="preserve">Network Adequacy Certification Tool (NACT); 
</v>
      </c>
      <c r="DR60" s="251" t="str">
        <f>IF(ISNUMBER(FIND(analysismethod9,'III_Plan comp 438.68 {Plan 4}'!BK$15)),"",'III_Plan comp 438.68 {Plan 4}'!BK$15&amp;analysismethod9)</f>
        <v xml:space="preserve">Network Adequacy Certification Tool (NACT); 
</v>
      </c>
      <c r="DS60" s="251" t="str">
        <f>IF(ISNUMBER(FIND(analysismethod9,'III_Plan comp 438.68 {Plan 4}'!BL$15)),"",'III_Plan comp 438.68 {Plan 4}'!BL$15&amp;analysismethod9)</f>
        <v xml:space="preserve">Network Adequacy Certification Tool (NACT); 
</v>
      </c>
      <c r="DT60" s="251" t="str">
        <f>IF(ISNUMBER(FIND(analysismethod9,'III_Plan comp 438.68 {Plan 4}'!BM$15)),"",'III_Plan comp 438.68 {Plan 4}'!BM$15&amp;analysismethod9)</f>
        <v xml:space="preserve">Network Adequacy Certification Tool (NACT); 
</v>
      </c>
      <c r="DU60" s="251" t="str">
        <f>IF(ISNUMBER(FIND(analysismethod9,'III_Plan comp 438.68 {Plan 4}'!BN$15)),"",'III_Plan comp 438.68 {Plan 4}'!BN$15&amp;analysismethod9)</f>
        <v xml:space="preserve">Network Adequacy Certification Tool (NACT); 
</v>
      </c>
      <c r="DV60" s="251" t="str">
        <f>IF(ISNUMBER(FIND(analysismethod9,'III_Plan comp 438.68 {Plan 4}'!BO$15)),"",'III_Plan comp 438.68 {Plan 4}'!BO$15&amp;analysismethod9)</f>
        <v xml:space="preserve">Network Adequacy Certification Tool (NACT); 
</v>
      </c>
      <c r="DW60" s="251" t="str">
        <f>IF(ISNUMBER(FIND(analysismethod9,'III_Plan comp 438.68 {Plan 4}'!BP$15)),"",'III_Plan comp 438.68 {Plan 4}'!BP$15&amp;analysismethod9)</f>
        <v xml:space="preserve">Network Adequacy Certification Tool (NACT); 
</v>
      </c>
      <c r="DX60" s="251" t="str">
        <f>IF(ISNUMBER(FIND(analysismethod9,'III_Plan comp 438.68 {Plan 4}'!BQ$15)),"",'III_Plan comp 438.68 {Plan 4}'!BQ$15&amp;analysismethod9)</f>
        <v xml:space="preserve">Network Adequacy Certification Tool (NACT); 
</v>
      </c>
      <c r="DY60" s="251" t="str">
        <f>IF(ISNUMBER(FIND(analysismethod9,'III_Plan comp 438.68 {Plan 4}'!BR$15)),"",'III_Plan comp 438.68 {Plan 4}'!BR$15&amp;analysismethod9)</f>
        <v xml:space="preserve">Network Adequacy Certification Tool (NACT); 
</v>
      </c>
      <c r="DZ60" s="251" t="str">
        <f>IF(ISNUMBER(FIND(analysismethod9,'III_Plan comp 438.68 {Plan 4}'!BS$15)),"",'III_Plan comp 438.68 {Plan 4}'!BS$15&amp;analysismethod9)</f>
        <v xml:space="preserve">Network Adequacy Certification Tool (NACT); 
</v>
      </c>
      <c r="EA60" s="251" t="str">
        <f>IF(ISNUMBER(FIND(analysismethod9,'III_Plan comp 438.68 {Plan 4}'!BT$15)),"",'III_Plan comp 438.68 {Plan 4}'!BT$15&amp;analysismethod9)</f>
        <v xml:space="preserve">Network Adequacy Certification Tool (NACT); 
</v>
      </c>
      <c r="EB60" s="251" t="str">
        <f>IF(ISNUMBER(FIND(analysismethod9,'III_Plan comp 438.68 {Plan 4}'!BU$15)),"",'III_Plan comp 438.68 {Plan 4}'!BU$15&amp;analysismethod9)</f>
        <v xml:space="preserve">Network Adequacy Certification Tool (NACT); 
</v>
      </c>
      <c r="EC60" s="251" t="str">
        <f>IF(ISNUMBER(FIND(analysismethod9,'III_Plan comp 438.68 {Plan 4}'!BV$15)),"",'III_Plan comp 438.68 {Plan 4}'!BV$15&amp;analysismethod9)</f>
        <v xml:space="preserve">Network Adequacy Certification Tool (NACT); 
</v>
      </c>
      <c r="ED60" s="251" t="str">
        <f>IF(ISNUMBER(FIND(analysismethod9,'III_Plan comp 438.68 {Plan 4}'!BW$15)),"",'III_Plan comp 438.68 {Plan 4}'!BW$15&amp;analysismethod9)</f>
        <v xml:space="preserve">Network Adequacy Certification Tool (NACT); 
</v>
      </c>
      <c r="EE60" s="251" t="str">
        <f>IF(ISNUMBER(FIND(analysismethod9,'III_Plan comp 438.68 {Plan 4}'!BX$15)),"",'III_Plan comp 438.68 {Plan 4}'!BX$15&amp;analysismethod9)</f>
        <v xml:space="preserve">Network Adequacy Certification Tool (NACT); 
</v>
      </c>
      <c r="EF60" s="251" t="str">
        <f>IF(ISNUMBER(FIND(analysismethod9,'III_Plan comp 438.68 {Plan 4}'!BY$15)),"",'III_Plan comp 438.68 {Plan 4}'!BY$15&amp;analysismethod9)</f>
        <v xml:space="preserve">Network Adequacy Certification Tool (NACT); 
</v>
      </c>
      <c r="EG60" s="251" t="str">
        <f>IF(ISNUMBER(FIND(analysismethod9,'III_Plan comp 438.68 {Plan 4}'!BZ$15)),"",'III_Plan comp 438.68 {Plan 4}'!BZ$15&amp;analysismethod9)</f>
        <v xml:space="preserve">Network Adequacy Certification Tool (NACT); 
</v>
      </c>
      <c r="EH60" s="251" t="str">
        <f>IF(ISNUMBER(FIND(analysismethod9,'III_Plan comp 438.68 {Plan 4}'!CA$15)),"",'III_Plan comp 438.68 {Plan 4}'!CA$15&amp;analysismethod9)</f>
        <v xml:space="preserve">Network Adequacy Certification Tool (NACT); 
</v>
      </c>
      <c r="EI60" s="251" t="str">
        <f>IF(ISNUMBER(FIND(analysismethod9,'III_Plan comp 438.68 {Plan 4}'!CB$15)),"",'III_Plan comp 438.68 {Plan 4}'!CB$15&amp;analysismethod9)</f>
        <v xml:space="preserve">Network Adequacy Certification Tool (NACT); 
</v>
      </c>
      <c r="EJ60" s="251" t="str">
        <f>IF(ISNUMBER(FIND(analysismethod9,'III_Plan comp 438.68 {Plan 4}'!CC$15)),"",'III_Plan comp 438.68 {Plan 4}'!CC$15&amp;analysismethod9)</f>
        <v xml:space="preserve">Network Adequacy Certification Tool (NACT); 
</v>
      </c>
      <c r="EK60" s="251" t="str">
        <f>IF(ISNUMBER(FIND(analysismethod9,'III_Plan comp 438.68 {Plan 4}'!CD$15)),"",'III_Plan comp 438.68 {Plan 4}'!CD$15&amp;analysismethod9)</f>
        <v xml:space="preserve">Network Adequacy Certification Tool (NACT); 
</v>
      </c>
      <c r="EL60" s="251" t="str">
        <f>IF(ISNUMBER(FIND(analysismethod9,'III_Plan comp 438.68 {Plan 4}'!CE$15)),"",'III_Plan comp 438.68 {Plan 4}'!CE$15&amp;analysismethod9)</f>
        <v xml:space="preserve">Network Adequacy Certification Tool (NACT); 
</v>
      </c>
      <c r="EM60" s="251" t="str">
        <f>IF(ISNUMBER(FIND(analysismethod9,'III_Plan comp 438.68 {Plan 4}'!CF$15)),"",'III_Plan comp 438.68 {Plan 4}'!CF$15&amp;analysismethod9)</f>
        <v xml:space="preserve">Network Adequacy Certification Tool (NACT); 
</v>
      </c>
      <c r="EN60" s="251" t="str">
        <f>IF(ISNUMBER(FIND(analysismethod9,'III_Plan comp 438.68 {Plan 4}'!CG$15)),"",'III_Plan comp 438.68 {Plan 4}'!CG$15&amp;analysismethod9)</f>
        <v xml:space="preserve">Network Adequacy Certification Tool (NACT); 
</v>
      </c>
      <c r="EO60" s="251" t="str">
        <f>IF(ISNUMBER(FIND(analysismethod9,'III_Plan comp 438.68 {Plan 4}'!CH$15)),"",'III_Plan comp 438.68 {Plan 4}'!CH$15&amp;analysismethod9)</f>
        <v xml:space="preserve">Network Adequacy Certification Tool (NACT); 
</v>
      </c>
      <c r="EP60" s="251" t="str">
        <f>IF(ISNUMBER(FIND(analysismethod9,'III_Plan comp 438.68 {Plan 4}'!CI$15)),"",'III_Plan comp 438.68 {Plan 4}'!CI$15&amp;analysismethod9)</f>
        <v xml:space="preserve">Network Adequacy Certification Tool (NACT); 
</v>
      </c>
      <c r="EQ60" s="251" t="str">
        <f>IF(ISNUMBER(FIND(analysismethod9,'III_Plan comp 438.68 {Plan 4}'!CJ$15)),"",'III_Plan comp 438.68 {Plan 4}'!CJ$15&amp;analysismethod9)</f>
        <v xml:space="preserve">Network Adequacy Certification Tool (NACT); 
</v>
      </c>
      <c r="ER60" s="251" t="str">
        <f>IF(ISNUMBER(FIND(analysismethod9,'III_Plan comp 438.68 {Plan 4}'!CK$15)),"",'III_Plan comp 438.68 {Plan 4}'!CK$15&amp;analysismethod9)</f>
        <v xml:space="preserve">Network Adequacy Certification Tool (NACT); 
</v>
      </c>
      <c r="ES60" s="251" t="str">
        <f>IF(ISNUMBER(FIND(analysismethod9,'III_Plan comp 438.68 {Plan 4}'!CL$15)),"",'III_Plan comp 438.68 {Plan 4}'!CL$15&amp;analysismethod9)</f>
        <v xml:space="preserve">Network Adequacy Certification Tool (NACT); 
</v>
      </c>
      <c r="ET60" s="251" t="str">
        <f>IF(ISNUMBER(FIND(analysismethod9,'III_Plan comp 438.68 {Plan 4}'!CM$15)),"",'III_Plan comp 438.68 {Plan 4}'!CM$15&amp;analysismethod9)</f>
        <v xml:space="preserve">Network Adequacy Certification Tool (NACT); 
</v>
      </c>
      <c r="EU60" s="251" t="str">
        <f>IF(ISNUMBER(FIND(analysismethod9,'III_Plan comp 438.68 {Plan 4}'!CN$15)),"",'III_Plan comp 438.68 {Plan 4}'!CN$15&amp;analysismethod9)</f>
        <v xml:space="preserve">Network Adequacy Certification Tool (NACT); 
</v>
      </c>
      <c r="EV60" s="251" t="str">
        <f>IF(ISNUMBER(FIND(analysismethod9,'III_Plan comp 438.68 {Plan 4}'!CO$15)),"",'III_Plan comp 438.68 {Plan 4}'!CO$15&amp;analysismethod9)</f>
        <v xml:space="preserve">Network Adequacy Certification Tool (NACT); 
</v>
      </c>
      <c r="EW60" s="251" t="str">
        <f>IF(ISNUMBER(FIND(analysismethod9,'III_Plan comp 438.68 {Plan 4}'!CP$15)),"",'III_Plan comp 438.68 {Plan 4}'!CP$15&amp;analysismethod9)</f>
        <v xml:space="preserve">Network Adequacy Certification Tool (NACT); 
</v>
      </c>
      <c r="EX60" s="251" t="str">
        <f>IF(ISNUMBER(FIND(analysismethod9,'III_Plan comp 438.68 {Plan 4}'!CQ$15)),"",'III_Plan comp 438.68 {Plan 4}'!CQ$15&amp;analysismethod9)</f>
        <v xml:space="preserve">Network Adequacy Certification Tool (NACT); 
</v>
      </c>
      <c r="EY60" s="251" t="str">
        <f>IF(ISNUMBER(FIND(analysismethod9,'III_Plan comp 438.68 {Plan 4}'!CR$15)),"",'III_Plan comp 438.68 {Plan 4}'!CR$15&amp;analysismethod9)</f>
        <v xml:space="preserve">Network Adequacy Certification Tool (NACT); 
</v>
      </c>
      <c r="EZ60" s="251" t="str">
        <f>IF(ISNUMBER(FIND(analysismethod9,'III_Plan comp 438.68 {Plan 4}'!CS$15)),"",'III_Plan comp 438.68 {Plan 4}'!CS$15&amp;analysismethod9)</f>
        <v xml:space="preserve">Network Adequacy Certification Tool (NACT); 
</v>
      </c>
      <c r="FA60" s="251" t="str">
        <f>IF(ISNUMBER(FIND(analysismethod9,'III_Plan comp 438.68 {Plan 4}'!CT$15)),"",'III_Plan comp 438.68 {Plan 4}'!CT$15&amp;analysismethod9)</f>
        <v xml:space="preserve">Network Adequacy Certification Tool (NACT); 
</v>
      </c>
      <c r="FB60" s="251" t="str">
        <f>IF(ISNUMBER(FIND(analysismethod9,'III_Plan comp 438.68 {Plan 4}'!CU$15)),"",'III_Plan comp 438.68 {Plan 4}'!CU$15&amp;analysismethod9)</f>
        <v xml:space="preserve">Network Adequacy Certification Tool (NACT); 
</v>
      </c>
      <c r="FC60" s="251" t="str">
        <f>IF(ISNUMBER(FIND(analysismethod9,'III_Plan comp 438.68 {Plan 4}'!CV$15)),"",'III_Plan comp 438.68 {Plan 4}'!CV$15&amp;analysismethod9)</f>
        <v xml:space="preserve">Network Adequacy Certification Tool (NACT); 
</v>
      </c>
      <c r="FD60" s="251" t="str">
        <f>IF(ISNUMBER(FIND(analysismethod9,'III_Plan comp 438.68 {Plan 4}'!CW$15)),"",'III_Plan comp 438.68 {Plan 4}'!CW$15&amp;analysismethod9)</f>
        <v xml:space="preserve">Network Adequacy Certification Tool (NACT); 
</v>
      </c>
      <c r="FE60" s="251" t="str">
        <f>IF(ISNUMBER(FIND(analysismethod9,'III_Plan comp 438.68 {Plan 4}'!CX$15)),"",'III_Plan comp 438.68 {Plan 4}'!CX$15&amp;analysismethod9)</f>
        <v xml:space="preserve">Network Adequacy Certification Tool (NACT); 
</v>
      </c>
      <c r="FF60" s="251" t="str">
        <f>IF(ISNUMBER(FIND(analysismethod9,'III_Plan comp 438.68 {Plan 4}'!CY$15)),"",'III_Plan comp 438.68 {Plan 4}'!CY$15&amp;analysismethod9)</f>
        <v xml:space="preserve">Network Adequacy Certification Tool (NACT); 
</v>
      </c>
      <c r="FG60" s="251" t="str">
        <f>IF(ISNUMBER(FIND(analysismethod9,'III_Plan comp 438.68 {Plan 4}'!CZ$15)),"",'III_Plan comp 438.68 {Plan 4}'!CZ$15&amp;analysismethod9)</f>
        <v xml:space="preserve">Network Adequacy Certification Tool (NACT);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Language Capabilities: Contract
IHCP: Contract/Good-faith effort to contract; 
</v>
      </c>
      <c r="BM61" s="254" t="str">
        <f>IF(ISNUMBER(FIND(analysismethod10,'III_Plan comp 438.68 {Plan 4}'!F$15)),"",'III_Plan comp 438.68 {Plan 4}'!F$15&amp;analysismethod10)</f>
        <v xml:space="preserve">Language Capabilities: Contract
IHCP: Contract/Good-faith effort to contract; 
</v>
      </c>
      <c r="BN61" s="254" t="str">
        <f>IF(ISNUMBER(FIND(analysismethod10,'III_Plan comp 438.68 {Plan 4}'!G$15)),"",'III_Plan comp 438.68 {Plan 4}'!G$15&amp;analysismethod10)</f>
        <v xml:space="preserve">Language Capabilities: Contract
IHCP: Contract/Good-faith effort to contract; 
</v>
      </c>
      <c r="BO61" s="254" t="str">
        <f>IF(ISNUMBER(FIND(analysismethod10,'III_Plan comp 438.68 {Plan 4}'!H$15)),"",'III_Plan comp 438.68 {Plan 4}'!H$15&amp;analysismethod10)</f>
        <v xml:space="preserve">Language Capabilities: Contract
IHCP: Contract/Good-faith effort to contract; 
</v>
      </c>
      <c r="BP61" s="254" t="str">
        <f>IF(ISNUMBER(FIND(analysismethod10,'III_Plan comp 438.68 {Plan 4}'!I$15)),"",'III_Plan comp 438.68 {Plan 4}'!I$15&amp;analysismethod10)</f>
        <v xml:space="preserve">Network Adequacy Certification Tool (NACT); 
Language Capabilities: Contract
IHCP: Contract/Good-faith effort to contract; 
</v>
      </c>
      <c r="BQ61" s="254" t="str">
        <f>IF(ISNUMBER(FIND(analysismethod10,'III_Plan comp 438.68 {Plan 4}'!J$15)),"",'III_Plan comp 438.68 {Plan 4}'!J$15&amp;analysismethod10)</f>
        <v xml:space="preserve">Network Adequacy Certification Tool (NACT); 
Language Capabilities: Contract
IHCP: Contract/Good-faith effort to contract; 
</v>
      </c>
      <c r="BR61" s="254" t="str">
        <f>IF(ISNUMBER(FIND(analysismethod10,'III_Plan comp 438.68 {Plan 4}'!K$15)),"",'III_Plan comp 438.68 {Plan 4}'!K$15&amp;analysismethod10)</f>
        <v xml:space="preserve">Language Capabilities: Contract
IHCP: Contract/Good-faith effort to contract; 
</v>
      </c>
      <c r="BS61" s="254" t="str">
        <f>IF(ISNUMBER(FIND(analysismethod10,'III_Plan comp 438.68 {Plan 4}'!L$15)),"",'III_Plan comp 438.68 {Plan 4}'!L$15&amp;analysismethod10)</f>
        <v xml:space="preserve">Language Capabilities: Contract
IHCP: Contract/Good-faith effort to contract; 
</v>
      </c>
      <c r="BT61" s="254" t="str">
        <f>IF(ISNUMBER(FIND(analysismethod10,'III_Plan comp 438.68 {Plan 4}'!M$15)),"",'III_Plan comp 438.68 {Plan 4}'!M$15&amp;analysismethod10)</f>
        <v xml:space="preserve">Language Capabilities: Contract
IHCP: Contract/Good-faith effort to contract; 
</v>
      </c>
      <c r="BU61" s="254" t="str">
        <f>IF(ISNUMBER(FIND(analysismethod10,'III_Plan comp 438.68 {Plan 4}'!N$15)),"",'III_Plan comp 438.68 {Plan 4}'!N$15&amp;analysismethod10)</f>
        <v xml:space="preserve">Language Capabilities: Contract
IHCP: Contract/Good-faith effort to contract; 
</v>
      </c>
      <c r="BV61" s="254" t="str">
        <f>IF(ISNUMBER(FIND(analysismethod10,'III_Plan comp 438.68 {Plan 4}'!O$15)),"",'III_Plan comp 438.68 {Plan 4}'!O$15&amp;analysismethod10)</f>
        <v xml:space="preserve">Language Capabilities: Contract
IHCP: Contract/Good-faith effort to contract; 
</v>
      </c>
      <c r="BW61" s="254" t="str">
        <f>IF(ISNUMBER(FIND(analysismethod10,'III_Plan comp 438.68 {Plan 4}'!P$15)),"",'III_Plan comp 438.68 {Plan 4}'!P$15&amp;analysismethod10)</f>
        <v xml:space="preserve">Language Capabilities: Contract
IHCP: Contract/Good-faith effort to contract; 
</v>
      </c>
      <c r="BX61" s="254" t="str">
        <f>IF(ISNUMBER(FIND(analysismethod10,'III_Plan comp 438.68 {Plan 4}'!Q$15)),"",'III_Plan comp 438.68 {Plan 4}'!Q$15&amp;analysismethod10)</f>
        <v xml:space="preserve">Language Capabilities: Contract
IHCP: Contract/Good-faith effort to contract; 
</v>
      </c>
      <c r="BY61" s="254" t="str">
        <f>IF(ISNUMBER(FIND(analysismethod10,'III_Plan comp 438.68 {Plan 4}'!R$15)),"",'III_Plan comp 438.68 {Plan 4}'!R$15&amp;analysismethod10)</f>
        <v xml:space="preserve">Language Capabilities: Contract
IHCP: Contract/Good-faith effort to contract; 
</v>
      </c>
      <c r="BZ61" s="254" t="str">
        <f>IF(ISNUMBER(FIND(analysismethod10,'III_Plan comp 438.68 {Plan 4}'!S$15)),"",'III_Plan comp 438.68 {Plan 4}'!S$15&amp;analysismethod10)</f>
        <v xml:space="preserve">Language Capabilities: Contract
IHCP: Contract/Good-faith effort to contract; 
</v>
      </c>
      <c r="CA61" s="254" t="str">
        <f>IF(ISNUMBER(FIND(analysismethod10,'III_Plan comp 438.68 {Plan 4}'!T$15)),"",'III_Plan comp 438.68 {Plan 4}'!T$15&amp;analysismethod10)</f>
        <v xml:space="preserve">Language Capabilities: Contract
IHCP: Contract/Good-faith effort to contract; 
</v>
      </c>
      <c r="CB61" s="254" t="str">
        <f>IF(ISNUMBER(FIND(analysismethod10,'III_Plan comp 438.68 {Plan 4}'!U$15)),"",'III_Plan comp 438.68 {Plan 4}'!U$15&amp;analysismethod10)</f>
        <v xml:space="preserve">Language Capabilities: Contract
IHCP: Contract/Good-faith effort to contract; 
</v>
      </c>
      <c r="CC61" s="254" t="str">
        <f>IF(ISNUMBER(FIND(analysismethod10,'III_Plan comp 438.68 {Plan 4}'!V$15)),"",'III_Plan comp 438.68 {Plan 4}'!V$15&amp;analysismethod10)</f>
        <v xml:space="preserve">Language Capabilities: Contract
IHCP: Contract/Good-faith effort to contract; 
</v>
      </c>
      <c r="CD61" s="254" t="str">
        <f>IF(ISNUMBER(FIND(analysismethod10,'III_Plan comp 438.68 {Plan 4}'!W$15)),"",'III_Plan comp 438.68 {Plan 4}'!W$15&amp;analysismethod10)</f>
        <v xml:space="preserve">Language Capabilities: Contract
IHCP: Contract/Good-faith effort to contract; 
</v>
      </c>
      <c r="CE61" s="254" t="str">
        <f>IF(ISNUMBER(FIND(analysismethod10,'III_Plan comp 438.68 {Plan 4}'!X$15)),"",'III_Plan comp 438.68 {Plan 4}'!X$15&amp;analysismethod10)</f>
        <v xml:space="preserve">Language Capabilities: Contract
IHCP: Contract/Good-faith effort to contract; 
</v>
      </c>
      <c r="CF61" s="254" t="str">
        <f>IF(ISNUMBER(FIND(analysismethod10,'III_Plan comp 438.68 {Plan 4}'!Y$15)),"",'III_Plan comp 438.68 {Plan 4}'!Y$15&amp;analysismethod10)</f>
        <v xml:space="preserve">Language Capabilities: Contract
IHCP: Contract/Good-faith effort to contract; 
</v>
      </c>
      <c r="CG61" s="254" t="str">
        <f>IF(ISNUMBER(FIND(analysismethod10,'III_Plan comp 438.68 {Plan 4}'!Z$15)),"",'III_Plan comp 438.68 {Plan 4}'!Z$15&amp;analysismethod10)</f>
        <v xml:space="preserve">Language Capabilities: Contract
IHCP: Contract/Good-faith effort to contract; 
</v>
      </c>
      <c r="CH61" s="254" t="str">
        <f>IF(ISNUMBER(FIND(analysismethod10,'III_Plan comp 438.68 {Plan 4}'!AA$15)),"",'III_Plan comp 438.68 {Plan 4}'!AA$15&amp;analysismethod10)</f>
        <v xml:space="preserve">Language Capabilities: Contract
IHCP: Contract/Good-faith effort to contract; 
</v>
      </c>
      <c r="CI61" s="254" t="str">
        <f>IF(ISNUMBER(FIND(analysismethod10,'III_Plan comp 438.68 {Plan 4}'!AB$15)),"",'III_Plan comp 438.68 {Plan 4}'!AB$15&amp;analysismethod10)</f>
        <v xml:space="preserve">Language Capabilities: Contract
IHCP: Contract/Good-faith effort to contract; 
</v>
      </c>
      <c r="CJ61" s="254" t="str">
        <f>IF(ISNUMBER(FIND(analysismethod10,'III_Plan comp 438.68 {Plan 4}'!AC$15)),"",'III_Plan comp 438.68 {Plan 4}'!AC$15&amp;analysismethod10)</f>
        <v xml:space="preserve">Language Capabilities: Contract
IHCP: Contract/Good-faith effort to contract; 
</v>
      </c>
      <c r="CK61" s="254" t="str">
        <f>IF(ISNUMBER(FIND(analysismethod10,'III_Plan comp 438.68 {Plan 4}'!AD$15)),"",'III_Plan comp 438.68 {Plan 4}'!AD$15&amp;analysismethod10)</f>
        <v xml:space="preserve">Language Capabilities: Contract
IHCP: Contract/Good-faith effort to contract; 
</v>
      </c>
      <c r="CL61" s="254" t="str">
        <f>IF(ISNUMBER(FIND(analysismethod10,'III_Plan comp 438.68 {Plan 4}'!AE$15)),"",'III_Plan comp 438.68 {Plan 4}'!AE$15&amp;analysismethod10)</f>
        <v xml:space="preserve">Language Capabilities: Contract
IHCP: Contract/Good-faith effort to contract; 
</v>
      </c>
      <c r="CM61" s="254" t="str">
        <f>IF(ISNUMBER(FIND(analysismethod10,'III_Plan comp 438.68 {Plan 4}'!AF$15)),"",'III_Plan comp 438.68 {Plan 4}'!AF$15&amp;analysismethod10)</f>
        <v xml:space="preserve">Language Capabilities: Contract
IHCP: Contract/Good-faith effort to contract; 
</v>
      </c>
      <c r="CN61" s="254" t="str">
        <f>IF(ISNUMBER(FIND(analysismethod10,'III_Plan comp 438.68 {Plan 4}'!AG$15)),"",'III_Plan comp 438.68 {Plan 4}'!AG$15&amp;analysismethod10)</f>
        <v xml:space="preserve">Language Capabilities: Contract
IHCP: Contract/Good-faith effort to contract; 
</v>
      </c>
      <c r="CO61" s="254" t="str">
        <f>IF(ISNUMBER(FIND(analysismethod10,'III_Plan comp 438.68 {Plan 4}'!AH$15)),"",'III_Plan comp 438.68 {Plan 4}'!AH$15&amp;analysismethod10)</f>
        <v xml:space="preserve">Language Capabilities: Contract
IHCP: Contract/Good-faith effort to contract; 
</v>
      </c>
      <c r="CP61" s="254" t="str">
        <f>IF(ISNUMBER(FIND(analysismethod10,'III_Plan comp 438.68 {Plan 4}'!AI$15)),"",'III_Plan comp 438.68 {Plan 4}'!AI$15&amp;analysismethod10)</f>
        <v xml:space="preserve">Language Capabilities: Contract
IHCP: Contract/Good-faith effort to contract; 
</v>
      </c>
      <c r="CQ61" s="254" t="str">
        <f>IF(ISNUMBER(FIND(analysismethod10,'III_Plan comp 438.68 {Plan 4}'!AJ$15)),"",'III_Plan comp 438.68 {Plan 4}'!AJ$15&amp;analysismethod10)</f>
        <v xml:space="preserve">Language Capabilities: Contract
IHCP: Contract/Good-faith effort to contract; 
</v>
      </c>
      <c r="CR61" s="254" t="str">
        <f>IF(ISNUMBER(FIND(analysismethod10,'III_Plan comp 438.68 {Plan 4}'!AK$15)),"",'III_Plan comp 438.68 {Plan 4}'!AK$15&amp;analysismethod10)</f>
        <v xml:space="preserve">Language Capabilities: Contract
IHCP: Contract/Good-faith effort to contract; 
</v>
      </c>
      <c r="CS61" s="254" t="str">
        <f>IF(ISNUMBER(FIND(analysismethod10,'III_Plan comp 438.68 {Plan 4}'!AL$15)),"",'III_Plan comp 438.68 {Plan 4}'!AL$15&amp;analysismethod10)</f>
        <v xml:space="preserve">Language Capabilities: Contract
IHCP: Contract/Good-faith effort to contract; 
</v>
      </c>
      <c r="CT61" s="254" t="str">
        <f>IF(ISNUMBER(FIND(analysismethod10,'III_Plan comp 438.68 {Plan 4}'!AM$15)),"",'III_Plan comp 438.68 {Plan 4}'!AM$15&amp;analysismethod10)</f>
        <v xml:space="preserve">Language Capabilities: Contract
IHCP: Contract/Good-faith effort to contract; 
</v>
      </c>
      <c r="CU61" s="254" t="str">
        <f>IF(ISNUMBER(FIND(analysismethod10,'III_Plan comp 438.68 {Plan 4}'!AN$15)),"",'III_Plan comp 438.68 {Plan 4}'!AN$15&amp;analysismethod10)</f>
        <v xml:space="preserve">Language Capabilities: Contract
IHCP: Contract/Good-faith effort to contract; 
</v>
      </c>
      <c r="CV61" s="254" t="str">
        <f>IF(ISNUMBER(FIND(analysismethod10,'III_Plan comp 438.68 {Plan 4}'!AO$15)),"",'III_Plan comp 438.68 {Plan 4}'!AO$15&amp;analysismethod10)</f>
        <v xml:space="preserve">Language Capabilities: Contract
IHCP: Contract/Good-faith effort to contract; 
</v>
      </c>
      <c r="CW61" s="254" t="str">
        <f>IF(ISNUMBER(FIND(analysismethod10,'III_Plan comp 438.68 {Plan 4}'!AP$15)),"",'III_Plan comp 438.68 {Plan 4}'!AP$15&amp;analysismethod10)</f>
        <v xml:space="preserve">Language Capabilities: Contract
IHCP: Contract/Good-faith effort to contract; 
</v>
      </c>
      <c r="CX61" s="254" t="str">
        <f>IF(ISNUMBER(FIND(analysismethod10,'III_Plan comp 438.68 {Plan 4}'!AQ$15)),"",'III_Plan comp 438.68 {Plan 4}'!AQ$15&amp;analysismethod10)</f>
        <v xml:space="preserve">Language Capabilities: Contract
IHCP: Contract/Good-faith effort to contract; 
</v>
      </c>
      <c r="CY61" s="254" t="str">
        <f>IF(ISNUMBER(FIND(analysismethod10,'III_Plan comp 438.68 {Plan 4}'!AR$15)),"",'III_Plan comp 438.68 {Plan 4}'!AR$15&amp;analysismethod10)</f>
        <v xml:space="preserve">Language Capabilities: Contract
IHCP: Contract/Good-faith effort to contract; 
</v>
      </c>
      <c r="CZ61" s="254" t="str">
        <f>IF(ISNUMBER(FIND(analysismethod10,'III_Plan comp 438.68 {Plan 4}'!AS$15)),"",'III_Plan comp 438.68 {Plan 4}'!AS$15&amp;analysismethod10)</f>
        <v xml:space="preserve">Language Capabilities: Contract
IHCP: Contract/Good-faith effort to contract; 
</v>
      </c>
      <c r="DA61" s="254" t="str">
        <f>IF(ISNUMBER(FIND(analysismethod10,'III_Plan comp 438.68 {Plan 4}'!AT$15)),"",'III_Plan comp 438.68 {Plan 4}'!AT$15&amp;analysismethod10)</f>
        <v xml:space="preserve">Language Capabilities: Contract
IHCP: Contract/Good-faith effort to contract; 
</v>
      </c>
      <c r="DB61" s="254" t="str">
        <f>IF(ISNUMBER(FIND(analysismethod10,'III_Plan comp 438.68 {Plan 4}'!AU$15)),"",'III_Plan comp 438.68 {Plan 4}'!AU$15&amp;analysismethod10)</f>
        <v xml:space="preserve">Language Capabilities: Contract
IHCP: Contract/Good-faith effort to contract; 
</v>
      </c>
      <c r="DC61" s="254" t="str">
        <f>IF(ISNUMBER(FIND(analysismethod10,'III_Plan comp 438.68 {Plan 4}'!AV$15)),"",'III_Plan comp 438.68 {Plan 4}'!AV$15&amp;analysismethod10)</f>
        <v xml:space="preserve">Language Capabilities: Contract
IHCP: Contract/Good-faith effort to contract; 
</v>
      </c>
      <c r="DD61" s="254" t="str">
        <f>IF(ISNUMBER(FIND(analysismethod10,'III_Plan comp 438.68 {Plan 4}'!AW$15)),"",'III_Plan comp 438.68 {Plan 4}'!AW$15&amp;analysismethod10)</f>
        <v xml:space="preserve">Language Capabilities: Contract
IHCP: Contract/Good-faith effort to contract; 
</v>
      </c>
      <c r="DE61" s="254" t="str">
        <f>IF(ISNUMBER(FIND(analysismethod10,'III_Plan comp 438.68 {Plan 4}'!AX$15)),"",'III_Plan comp 438.68 {Plan 4}'!AX$15&amp;analysismethod10)</f>
        <v xml:space="preserve">Language Capabilities: Contract
IHCP: Contract/Good-faith effort to contract; 
</v>
      </c>
      <c r="DF61" s="254" t="str">
        <f>IF(ISNUMBER(FIND(analysismethod10,'III_Plan comp 438.68 {Plan 4}'!AY$15)),"",'III_Plan comp 438.68 {Plan 4}'!AY$15&amp;analysismethod10)</f>
        <v xml:space="preserve">Language Capabilities: Contract
IHCP: Contract/Good-faith effort to contract; 
</v>
      </c>
      <c r="DG61" s="254" t="str">
        <f>IF(ISNUMBER(FIND(analysismethod10,'III_Plan comp 438.68 {Plan 4}'!AZ$15)),"",'III_Plan comp 438.68 {Plan 4}'!AZ$15&amp;analysismethod10)</f>
        <v xml:space="preserve">Language Capabilities: Contract
IHCP: Contract/Good-faith effort to contract; 
</v>
      </c>
      <c r="DH61" s="254" t="str">
        <f>IF(ISNUMBER(FIND(analysismethod10,'III_Plan comp 438.68 {Plan 4}'!BA$15)),"",'III_Plan comp 438.68 {Plan 4}'!BA$15&amp;analysismethod10)</f>
        <v xml:space="preserve">Language Capabilities: Contract
IHCP: Contract/Good-faith effort to contract; 
</v>
      </c>
      <c r="DI61" s="254" t="str">
        <f>IF(ISNUMBER(FIND(analysismethod10,'III_Plan comp 438.68 {Plan 4}'!BB$15)),"",'III_Plan comp 438.68 {Plan 4}'!BB$15&amp;analysismethod10)</f>
        <v xml:space="preserve">Language Capabilities: Contract
IHCP: Contract/Good-faith effort to contract; 
</v>
      </c>
      <c r="DJ61" s="254" t="str">
        <f>IF(ISNUMBER(FIND(analysismethod10,'III_Plan comp 438.68 {Plan 4}'!BC$15)),"",'III_Plan comp 438.68 {Plan 4}'!BC$15&amp;analysismethod10)</f>
        <v xml:space="preserve">Language Capabilities: Contract
IHCP: Contract/Good-faith effort to contract; 
</v>
      </c>
      <c r="DK61" s="254" t="str">
        <f>IF(ISNUMBER(FIND(analysismethod10,'III_Plan comp 438.68 {Plan 4}'!BD$15)),"",'III_Plan comp 438.68 {Plan 4}'!BD$15&amp;analysismethod10)</f>
        <v xml:space="preserve">Language Capabilities: Contract
IHCP: Contract/Good-faith effort to contract; 
</v>
      </c>
      <c r="DL61" s="254" t="str">
        <f>IF(ISNUMBER(FIND(analysismethod10,'III_Plan comp 438.68 {Plan 4}'!BE$15)),"",'III_Plan comp 438.68 {Plan 4}'!BE$15&amp;analysismethod10)</f>
        <v xml:space="preserve">Language Capabilities: Contract
IHCP: Contract/Good-faith effort to contract; 
</v>
      </c>
      <c r="DM61" s="254" t="str">
        <f>IF(ISNUMBER(FIND(analysismethod10,'III_Plan comp 438.68 {Plan 4}'!BF$15)),"",'III_Plan comp 438.68 {Plan 4}'!BF$15&amp;analysismethod10)</f>
        <v xml:space="preserve">Language Capabilities: Contract
IHCP: Contract/Good-faith effort to contract; 
</v>
      </c>
      <c r="DN61" s="254" t="str">
        <f>IF(ISNUMBER(FIND(analysismethod10,'III_Plan comp 438.68 {Plan 4}'!BG$15)),"",'III_Plan comp 438.68 {Plan 4}'!BG$15&amp;analysismethod10)</f>
        <v xml:space="preserve">Language Capabilities: Contract
IHCP: Contract/Good-faith effort to contract; 
</v>
      </c>
      <c r="DO61" s="254" t="str">
        <f>IF(ISNUMBER(FIND(analysismethod10,'III_Plan comp 438.68 {Plan 4}'!BH$15)),"",'III_Plan comp 438.68 {Plan 4}'!BH$15&amp;analysismethod10)</f>
        <v xml:space="preserve">Language Capabilities: Contract
IHCP: Contract/Good-faith effort to contract; 
</v>
      </c>
      <c r="DP61" s="254" t="str">
        <f>IF(ISNUMBER(FIND(analysismethod10,'III_Plan comp 438.68 {Plan 4}'!BI$15)),"",'III_Plan comp 438.68 {Plan 4}'!BI$15&amp;analysismethod10)</f>
        <v xml:space="preserve">Language Capabilities: Contract
IHCP: Contract/Good-faith effort to contract; 
</v>
      </c>
      <c r="DQ61" s="254" t="str">
        <f>IF(ISNUMBER(FIND(analysismethod10,'III_Plan comp 438.68 {Plan 4}'!BJ$15)),"",'III_Plan comp 438.68 {Plan 4}'!BJ$15&amp;analysismethod10)</f>
        <v xml:space="preserve">Language Capabilities: Contract
IHCP: Contract/Good-faith effort to contract; 
</v>
      </c>
      <c r="DR61" s="254" t="str">
        <f>IF(ISNUMBER(FIND(analysismethod10,'III_Plan comp 438.68 {Plan 4}'!BK$15)),"",'III_Plan comp 438.68 {Plan 4}'!BK$15&amp;analysismethod10)</f>
        <v xml:space="preserve">Language Capabilities: Contract
IHCP: Contract/Good-faith effort to contract; 
</v>
      </c>
      <c r="DS61" s="254" t="str">
        <f>IF(ISNUMBER(FIND(analysismethod10,'III_Plan comp 438.68 {Plan 4}'!BL$15)),"",'III_Plan comp 438.68 {Plan 4}'!BL$15&amp;analysismethod10)</f>
        <v xml:space="preserve">Language Capabilities: Contract
IHCP: Contract/Good-faith effort to contract; 
</v>
      </c>
      <c r="DT61" s="254" t="str">
        <f>IF(ISNUMBER(FIND(analysismethod10,'III_Plan comp 438.68 {Plan 4}'!BM$15)),"",'III_Plan comp 438.68 {Plan 4}'!BM$15&amp;analysismethod10)</f>
        <v xml:space="preserve">Language Capabilities: Contract
IHCP: Contract/Good-faith effort to contract; 
</v>
      </c>
      <c r="DU61" s="254" t="str">
        <f>IF(ISNUMBER(FIND(analysismethod10,'III_Plan comp 438.68 {Plan 4}'!BN$15)),"",'III_Plan comp 438.68 {Plan 4}'!BN$15&amp;analysismethod10)</f>
        <v xml:space="preserve">Language Capabilities: Contract
IHCP: Contract/Good-faith effort to contract; 
</v>
      </c>
      <c r="DV61" s="254" t="str">
        <f>IF(ISNUMBER(FIND(analysismethod10,'III_Plan comp 438.68 {Plan 4}'!BO$15)),"",'III_Plan comp 438.68 {Plan 4}'!BO$15&amp;analysismethod10)</f>
        <v xml:space="preserve">Language Capabilities: Contract
IHCP: Contract/Good-faith effort to contract; 
</v>
      </c>
      <c r="DW61" s="254" t="str">
        <f>IF(ISNUMBER(FIND(analysismethod10,'III_Plan comp 438.68 {Plan 4}'!BP$15)),"",'III_Plan comp 438.68 {Plan 4}'!BP$15&amp;analysismethod10)</f>
        <v xml:space="preserve">Language Capabilities: Contract
IHCP: Contract/Good-faith effort to contract; 
</v>
      </c>
      <c r="DX61" s="254" t="str">
        <f>IF(ISNUMBER(FIND(analysismethod10,'III_Plan comp 438.68 {Plan 4}'!BQ$15)),"",'III_Plan comp 438.68 {Plan 4}'!BQ$15&amp;analysismethod10)</f>
        <v xml:space="preserve">Language Capabilities: Contract
IHCP: Contract/Good-faith effort to contract; 
</v>
      </c>
      <c r="DY61" s="254" t="str">
        <f>IF(ISNUMBER(FIND(analysismethod10,'III_Plan comp 438.68 {Plan 4}'!BR$15)),"",'III_Plan comp 438.68 {Plan 4}'!BR$15&amp;analysismethod10)</f>
        <v xml:space="preserve">Language Capabilities: Contract
IHCP: Contract/Good-faith effort to contract; 
</v>
      </c>
      <c r="DZ61" s="254" t="str">
        <f>IF(ISNUMBER(FIND(analysismethod10,'III_Plan comp 438.68 {Plan 4}'!BS$15)),"",'III_Plan comp 438.68 {Plan 4}'!BS$15&amp;analysismethod10)</f>
        <v xml:space="preserve">Language Capabilities: Contract
IHCP: Contract/Good-faith effort to contract; 
</v>
      </c>
      <c r="EA61" s="254" t="str">
        <f>IF(ISNUMBER(FIND(analysismethod10,'III_Plan comp 438.68 {Plan 4}'!BT$15)),"",'III_Plan comp 438.68 {Plan 4}'!BT$15&amp;analysismethod10)</f>
        <v xml:space="preserve">Language Capabilities: Contract
IHCP: Contract/Good-faith effort to contract; 
</v>
      </c>
      <c r="EB61" s="254" t="str">
        <f>IF(ISNUMBER(FIND(analysismethod10,'III_Plan comp 438.68 {Plan 4}'!BU$15)),"",'III_Plan comp 438.68 {Plan 4}'!BU$15&amp;analysismethod10)</f>
        <v xml:space="preserve">Language Capabilities: Contract
IHCP: Contract/Good-faith effort to contract; 
</v>
      </c>
      <c r="EC61" s="254" t="str">
        <f>IF(ISNUMBER(FIND(analysismethod10,'III_Plan comp 438.68 {Plan 4}'!BV$15)),"",'III_Plan comp 438.68 {Plan 4}'!BV$15&amp;analysismethod10)</f>
        <v xml:space="preserve">Language Capabilities: Contract
IHCP: Contract/Good-faith effort to contract; 
</v>
      </c>
      <c r="ED61" s="254" t="str">
        <f>IF(ISNUMBER(FIND(analysismethod10,'III_Plan comp 438.68 {Plan 4}'!BW$15)),"",'III_Plan comp 438.68 {Plan 4}'!BW$15&amp;analysismethod10)</f>
        <v xml:space="preserve">Language Capabilities: Contract
IHCP: Contract/Good-faith effort to contract; 
</v>
      </c>
      <c r="EE61" s="254" t="str">
        <f>IF(ISNUMBER(FIND(analysismethod10,'III_Plan comp 438.68 {Plan 4}'!BX$15)),"",'III_Plan comp 438.68 {Plan 4}'!BX$15&amp;analysismethod10)</f>
        <v xml:space="preserve">Language Capabilities: Contract
IHCP: Contract/Good-faith effort to contract; 
</v>
      </c>
      <c r="EF61" s="254" t="str">
        <f>IF(ISNUMBER(FIND(analysismethod10,'III_Plan comp 438.68 {Plan 4}'!BY$15)),"",'III_Plan comp 438.68 {Plan 4}'!BY$15&amp;analysismethod10)</f>
        <v xml:space="preserve">Language Capabilities: Contract
IHCP: Contract/Good-faith effort to contract; 
</v>
      </c>
      <c r="EG61" s="254" t="str">
        <f>IF(ISNUMBER(FIND(analysismethod10,'III_Plan comp 438.68 {Plan 4}'!BZ$15)),"",'III_Plan comp 438.68 {Plan 4}'!BZ$15&amp;analysismethod10)</f>
        <v xml:space="preserve">Language Capabilities: Contract
IHCP: Contract/Good-faith effort to contract; 
</v>
      </c>
      <c r="EH61" s="254" t="str">
        <f>IF(ISNUMBER(FIND(analysismethod10,'III_Plan comp 438.68 {Plan 4}'!CA$15)),"",'III_Plan comp 438.68 {Plan 4}'!CA$15&amp;analysismethod10)</f>
        <v xml:space="preserve">Language Capabilities: Contract
IHCP: Contract/Good-faith effort to contract; 
</v>
      </c>
      <c r="EI61" s="254" t="str">
        <f>IF(ISNUMBER(FIND(analysismethod10,'III_Plan comp 438.68 {Plan 4}'!CB$15)),"",'III_Plan comp 438.68 {Plan 4}'!CB$15&amp;analysismethod10)</f>
        <v xml:space="preserve">Language Capabilities: Contract
IHCP: Contract/Good-faith effort to contract; 
</v>
      </c>
      <c r="EJ61" s="254" t="str">
        <f>IF(ISNUMBER(FIND(analysismethod10,'III_Plan comp 438.68 {Plan 4}'!CC$15)),"",'III_Plan comp 438.68 {Plan 4}'!CC$15&amp;analysismethod10)</f>
        <v xml:space="preserve">Language Capabilities: Contract
IHCP: Contract/Good-faith effort to contract; 
</v>
      </c>
      <c r="EK61" s="254" t="str">
        <f>IF(ISNUMBER(FIND(analysismethod10,'III_Plan comp 438.68 {Plan 4}'!CD$15)),"",'III_Plan comp 438.68 {Plan 4}'!CD$15&amp;analysismethod10)</f>
        <v xml:space="preserve">Language Capabilities: Contract
IHCP: Contract/Good-faith effort to contract; 
</v>
      </c>
      <c r="EL61" s="254" t="str">
        <f>IF(ISNUMBER(FIND(analysismethod10,'III_Plan comp 438.68 {Plan 4}'!CE$15)),"",'III_Plan comp 438.68 {Plan 4}'!CE$15&amp;analysismethod10)</f>
        <v xml:space="preserve">Language Capabilities: Contract
IHCP: Contract/Good-faith effort to contract; 
</v>
      </c>
      <c r="EM61" s="254" t="str">
        <f>IF(ISNUMBER(FIND(analysismethod10,'III_Plan comp 438.68 {Plan 4}'!CF$15)),"",'III_Plan comp 438.68 {Plan 4}'!CF$15&amp;analysismethod10)</f>
        <v xml:space="preserve">Language Capabilities: Contract
IHCP: Contract/Good-faith effort to contract; 
</v>
      </c>
      <c r="EN61" s="254" t="str">
        <f>IF(ISNUMBER(FIND(analysismethod10,'III_Plan comp 438.68 {Plan 4}'!CG$15)),"",'III_Plan comp 438.68 {Plan 4}'!CG$15&amp;analysismethod10)</f>
        <v xml:space="preserve">Language Capabilities: Contract
IHCP: Contract/Good-faith effort to contract; 
</v>
      </c>
      <c r="EO61" s="254" t="str">
        <f>IF(ISNUMBER(FIND(analysismethod10,'III_Plan comp 438.68 {Plan 4}'!CH$15)),"",'III_Plan comp 438.68 {Plan 4}'!CH$15&amp;analysismethod10)</f>
        <v xml:space="preserve">Language Capabilities: Contract
IHCP: Contract/Good-faith effort to contract; 
</v>
      </c>
      <c r="EP61" s="254" t="str">
        <f>IF(ISNUMBER(FIND(analysismethod10,'III_Plan comp 438.68 {Plan 4}'!CI$15)),"",'III_Plan comp 438.68 {Plan 4}'!CI$15&amp;analysismethod10)</f>
        <v xml:space="preserve">Language Capabilities: Contract
IHCP: Contract/Good-faith effort to contract; 
</v>
      </c>
      <c r="EQ61" s="254" t="str">
        <f>IF(ISNUMBER(FIND(analysismethod10,'III_Plan comp 438.68 {Plan 4}'!CJ$15)),"",'III_Plan comp 438.68 {Plan 4}'!CJ$15&amp;analysismethod10)</f>
        <v xml:space="preserve">Language Capabilities: Contract
IHCP: Contract/Good-faith effort to contract; 
</v>
      </c>
      <c r="ER61" s="254" t="str">
        <f>IF(ISNUMBER(FIND(analysismethod10,'III_Plan comp 438.68 {Plan 4}'!CK$15)),"",'III_Plan comp 438.68 {Plan 4}'!CK$15&amp;analysismethod10)</f>
        <v xml:space="preserve">Language Capabilities: Contract
IHCP: Contract/Good-faith effort to contract; 
</v>
      </c>
      <c r="ES61" s="254" t="str">
        <f>IF(ISNUMBER(FIND(analysismethod10,'III_Plan comp 438.68 {Plan 4}'!CL$15)),"",'III_Plan comp 438.68 {Plan 4}'!CL$15&amp;analysismethod10)</f>
        <v xml:space="preserve">Language Capabilities: Contract
IHCP: Contract/Good-faith effort to contract; 
</v>
      </c>
      <c r="ET61" s="254" t="str">
        <f>IF(ISNUMBER(FIND(analysismethod10,'III_Plan comp 438.68 {Plan 4}'!CM$15)),"",'III_Plan comp 438.68 {Plan 4}'!CM$15&amp;analysismethod10)</f>
        <v xml:space="preserve">Language Capabilities: Contract
IHCP: Contract/Good-faith effort to contract; 
</v>
      </c>
      <c r="EU61" s="254" t="str">
        <f>IF(ISNUMBER(FIND(analysismethod10,'III_Plan comp 438.68 {Plan 4}'!CN$15)),"",'III_Plan comp 438.68 {Plan 4}'!CN$15&amp;analysismethod10)</f>
        <v xml:space="preserve">Language Capabilities: Contract
IHCP: Contract/Good-faith effort to contract; 
</v>
      </c>
      <c r="EV61" s="254" t="str">
        <f>IF(ISNUMBER(FIND(analysismethod10,'III_Plan comp 438.68 {Plan 4}'!CO$15)),"",'III_Plan comp 438.68 {Plan 4}'!CO$15&amp;analysismethod10)</f>
        <v xml:space="preserve">Language Capabilities: Contract
IHCP: Contract/Good-faith effort to contract; 
</v>
      </c>
      <c r="EW61" s="254" t="str">
        <f>IF(ISNUMBER(FIND(analysismethod10,'III_Plan comp 438.68 {Plan 4}'!CP$15)),"",'III_Plan comp 438.68 {Plan 4}'!CP$15&amp;analysismethod10)</f>
        <v xml:space="preserve">Language Capabilities: Contract
IHCP: Contract/Good-faith effort to contract; 
</v>
      </c>
      <c r="EX61" s="254" t="str">
        <f>IF(ISNUMBER(FIND(analysismethod10,'III_Plan comp 438.68 {Plan 4}'!CQ$15)),"",'III_Plan comp 438.68 {Plan 4}'!CQ$15&amp;analysismethod10)</f>
        <v xml:space="preserve">Language Capabilities: Contract
IHCP: Contract/Good-faith effort to contract; 
</v>
      </c>
      <c r="EY61" s="254" t="str">
        <f>IF(ISNUMBER(FIND(analysismethod10,'III_Plan comp 438.68 {Plan 4}'!CR$15)),"",'III_Plan comp 438.68 {Plan 4}'!CR$15&amp;analysismethod10)</f>
        <v xml:space="preserve">Language Capabilities: Contract
IHCP: Contract/Good-faith effort to contract; 
</v>
      </c>
      <c r="EZ61" s="254" t="str">
        <f>IF(ISNUMBER(FIND(analysismethod10,'III_Plan comp 438.68 {Plan 4}'!CS$15)),"",'III_Plan comp 438.68 {Plan 4}'!CS$15&amp;analysismethod10)</f>
        <v xml:space="preserve">Language Capabilities: Contract
IHCP: Contract/Good-faith effort to contract; 
</v>
      </c>
      <c r="FA61" s="254" t="str">
        <f>IF(ISNUMBER(FIND(analysismethod10,'III_Plan comp 438.68 {Plan 4}'!CT$15)),"",'III_Plan comp 438.68 {Plan 4}'!CT$15&amp;analysismethod10)</f>
        <v xml:space="preserve">Language Capabilities: Contract
IHCP: Contract/Good-faith effort to contract; 
</v>
      </c>
      <c r="FB61" s="254" t="str">
        <f>IF(ISNUMBER(FIND(analysismethod10,'III_Plan comp 438.68 {Plan 4}'!CU$15)),"",'III_Plan comp 438.68 {Plan 4}'!CU$15&amp;analysismethod10)</f>
        <v xml:space="preserve">Language Capabilities: Contract
IHCP: Contract/Good-faith effort to contract; 
</v>
      </c>
      <c r="FC61" s="254" t="str">
        <f>IF(ISNUMBER(FIND(analysismethod10,'III_Plan comp 438.68 {Plan 4}'!CV$15)),"",'III_Plan comp 438.68 {Plan 4}'!CV$15&amp;analysismethod10)</f>
        <v xml:space="preserve">Language Capabilities: Contract
IHCP: Contract/Good-faith effort to contract; 
</v>
      </c>
      <c r="FD61" s="254" t="str">
        <f>IF(ISNUMBER(FIND(analysismethod10,'III_Plan comp 438.68 {Plan 4}'!CW$15)),"",'III_Plan comp 438.68 {Plan 4}'!CW$15&amp;analysismethod10)</f>
        <v xml:space="preserve">Language Capabilities: Contract
IHCP: Contract/Good-faith effort to contract; 
</v>
      </c>
      <c r="FE61" s="254" t="str">
        <f>IF(ISNUMBER(FIND(analysismethod10,'III_Plan comp 438.68 {Plan 4}'!CX$15)),"",'III_Plan comp 438.68 {Plan 4}'!CX$15&amp;analysismethod10)</f>
        <v xml:space="preserve">Language Capabilities: Contract
IHCP: Contract/Good-faith effort to contract; 
</v>
      </c>
      <c r="FF61" s="254" t="str">
        <f>IF(ISNUMBER(FIND(analysismethod10,'III_Plan comp 438.68 {Plan 4}'!CY$15)),"",'III_Plan comp 438.68 {Plan 4}'!CY$15&amp;analysismethod10)</f>
        <v xml:space="preserve">Language Capabilities: Contract
IHCP: Contract/Good-faith effort to contract; 
</v>
      </c>
      <c r="FG61" s="254" t="str">
        <f>IF(ISNUMBER(FIND(analysismethod10,'III_Plan comp 438.68 {Plan 4}'!CZ$15)),"",'III_Plan comp 438.68 {Plan 4}'!CZ$15&amp;analysismethod10)</f>
        <v xml:space="preserve">Language Capabilities: Contract
IHCP: Contract/Good-faith effort to contract;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xml:space="preserve">Timely Access Data Tool (TADT); 
</v>
      </c>
      <c r="BU71" s="251" t="str">
        <f>IF(ISNUMBER(FIND(analysismethod8,'III_Plan comp 438.68 {Plan 5}'!N$15)),"",'III_Plan comp 438.68 {Plan 5}'!N$15&amp;analysismethod8)</f>
        <v xml:space="preserve">Timely Access Data Tool (TADT);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Network Adequacy Certification Tool (NACT); 
</v>
      </c>
      <c r="BM72" s="251" t="str">
        <f>IF(ISNUMBER(FIND(analysismethod9,'III_Plan comp 438.68 {Plan 5}'!F$15)),"",'III_Plan comp 438.68 {Plan 5}'!F$15&amp;analysismethod9)</f>
        <v xml:space="preserve">Network Adequacy Certification Tool (NACT); 
</v>
      </c>
      <c r="BN72" s="251" t="str">
        <f>IF(ISNUMBER(FIND(analysismethod9,'III_Plan comp 438.68 {Plan 5}'!G$15)),"",'III_Plan comp 438.68 {Plan 5}'!G$15&amp;analysismethod9)</f>
        <v xml:space="preserve">Network Adequacy Certification Tool (NACT); 
</v>
      </c>
      <c r="BO72" s="251" t="str">
        <f>IF(ISNUMBER(FIND(analysismethod9,'III_Plan comp 438.68 {Plan 5}'!H$15)),"",'III_Plan comp 438.68 {Plan 5}'!H$15&amp;analysismethod9)</f>
        <v xml:space="preserve">Network Adequacy Certification Tool (NACT); 
</v>
      </c>
      <c r="BP72" s="251" t="str">
        <f>IF(ISNUMBER(FIND(analysismethod9,'III_Plan comp 438.68 {Plan 5}'!I$15)),"",'III_Plan comp 438.68 {Plan 5}'!I$15&amp;analysismethod9)</f>
        <v xml:space="preserve">Network Adequacy Certification Tool (NACT); 
</v>
      </c>
      <c r="BQ72" s="251" t="str">
        <f>IF(ISNUMBER(FIND(analysismethod9,'III_Plan comp 438.68 {Plan 5}'!J$15)),"",'III_Plan comp 438.68 {Plan 5}'!J$15&amp;analysismethod9)</f>
        <v xml:space="preserve">Network Adequacy Certification Tool (NACT); 
</v>
      </c>
      <c r="BR72" s="251" t="str">
        <f>IF(ISNUMBER(FIND(analysismethod9,'III_Plan comp 438.68 {Plan 5}'!K$15)),"",'III_Plan comp 438.68 {Plan 5}'!K$15&amp;analysismethod9)</f>
        <v xml:space="preserve">Network Adequacy Certification Tool (NACT); 
</v>
      </c>
      <c r="BS72" s="251" t="str">
        <f>IF(ISNUMBER(FIND(analysismethod9,'III_Plan comp 438.68 {Plan 5}'!L$15)),"",'III_Plan comp 438.68 {Plan 5}'!L$15&amp;analysismethod9)</f>
        <v xml:space="preserve">Network Adequacy Certification Tool (NACT); 
</v>
      </c>
      <c r="BT72" s="251" t="str">
        <f>IF(ISNUMBER(FIND(analysismethod9,'III_Plan comp 438.68 {Plan 5}'!M$15)),"",'III_Plan comp 438.68 {Plan 5}'!M$15&amp;analysismethod9)</f>
        <v xml:space="preserve">Network Adequacy Certification Tool (NACT); 
</v>
      </c>
      <c r="BU72" s="251" t="str">
        <f>IF(ISNUMBER(FIND(analysismethod9,'III_Plan comp 438.68 {Plan 5}'!N$15)),"",'III_Plan comp 438.68 {Plan 5}'!N$15&amp;analysismethod9)</f>
        <v xml:space="preserve">Network Adequacy Certification Tool (NACT); 
</v>
      </c>
      <c r="BV72" s="251" t="str">
        <f>IF(ISNUMBER(FIND(analysismethod9,'III_Plan comp 438.68 {Plan 5}'!O$15)),"",'III_Plan comp 438.68 {Plan 5}'!O$15&amp;analysismethod9)</f>
        <v xml:space="preserve">Network Adequacy Certification Tool (NACT); 
</v>
      </c>
      <c r="BW72" s="251" t="str">
        <f>IF(ISNUMBER(FIND(analysismethod9,'III_Plan comp 438.68 {Plan 5}'!P$15)),"",'III_Plan comp 438.68 {Plan 5}'!P$15&amp;analysismethod9)</f>
        <v xml:space="preserve">Network Adequacy Certification Tool (NACT); 
</v>
      </c>
      <c r="BX72" s="251" t="str">
        <f>IF(ISNUMBER(FIND(analysismethod9,'III_Plan comp 438.68 {Plan 5}'!Q$15)),"",'III_Plan comp 438.68 {Plan 5}'!Q$15&amp;analysismethod9)</f>
        <v xml:space="preserve">Network Adequacy Certification Tool (NACT); 
</v>
      </c>
      <c r="BY72" s="251" t="str">
        <f>IF(ISNUMBER(FIND(analysismethod9,'III_Plan comp 438.68 {Plan 5}'!R$15)),"",'III_Plan comp 438.68 {Plan 5}'!R$15&amp;analysismethod9)</f>
        <v xml:space="preserve">Network Adequacy Certification Tool (NACT); 
</v>
      </c>
      <c r="BZ72" s="251" t="str">
        <f>IF(ISNUMBER(FIND(analysismethod9,'III_Plan comp 438.68 {Plan 5}'!S$15)),"",'III_Plan comp 438.68 {Plan 5}'!S$15&amp;analysismethod9)</f>
        <v xml:space="preserve">Network Adequacy Certification Tool (NACT); 
</v>
      </c>
      <c r="CA72" s="251" t="str">
        <f>IF(ISNUMBER(FIND(analysismethod9,'III_Plan comp 438.68 {Plan 5}'!T$15)),"",'III_Plan comp 438.68 {Plan 5}'!T$15&amp;analysismethod9)</f>
        <v xml:space="preserve">Network Adequacy Certification Tool (NACT); 
</v>
      </c>
      <c r="CB72" s="251" t="str">
        <f>IF(ISNUMBER(FIND(analysismethod9,'III_Plan comp 438.68 {Plan 5}'!U$15)),"",'III_Plan comp 438.68 {Plan 5}'!U$15&amp;analysismethod9)</f>
        <v xml:space="preserve">Network Adequacy Certification Tool (NACT); 
</v>
      </c>
      <c r="CC72" s="251" t="str">
        <f>IF(ISNUMBER(FIND(analysismethod9,'III_Plan comp 438.68 {Plan 5}'!V$15)),"",'III_Plan comp 438.68 {Plan 5}'!V$15&amp;analysismethod9)</f>
        <v xml:space="preserve">Network Adequacy Certification Tool (NACT); 
</v>
      </c>
      <c r="CD72" s="251" t="str">
        <f>IF(ISNUMBER(FIND(analysismethod9,'III_Plan comp 438.68 {Plan 5}'!W$15)),"",'III_Plan comp 438.68 {Plan 5}'!W$15&amp;analysismethod9)</f>
        <v xml:space="preserve">Network Adequacy Certification Tool (NACT); 
</v>
      </c>
      <c r="CE72" s="251" t="str">
        <f>IF(ISNUMBER(FIND(analysismethod9,'III_Plan comp 438.68 {Plan 5}'!X$15)),"",'III_Plan comp 438.68 {Plan 5}'!X$15&amp;analysismethod9)</f>
        <v xml:space="preserve">Network Adequacy Certification Tool (NACT); 
</v>
      </c>
      <c r="CF72" s="251" t="str">
        <f>IF(ISNUMBER(FIND(analysismethod9,'III_Plan comp 438.68 {Plan 5}'!Y$15)),"",'III_Plan comp 438.68 {Plan 5}'!Y$15&amp;analysismethod9)</f>
        <v xml:space="preserve">Network Adequacy Certification Tool (NACT); 
</v>
      </c>
      <c r="CG72" s="251" t="str">
        <f>IF(ISNUMBER(FIND(analysismethod9,'III_Plan comp 438.68 {Plan 5}'!Z$15)),"",'III_Plan comp 438.68 {Plan 5}'!Z$15&amp;analysismethod9)</f>
        <v xml:space="preserve">Network Adequacy Certification Tool (NACT); 
</v>
      </c>
      <c r="CH72" s="251" t="str">
        <f>IF(ISNUMBER(FIND(analysismethod9,'III_Plan comp 438.68 {Plan 5}'!AA$15)),"",'III_Plan comp 438.68 {Plan 5}'!AA$15&amp;analysismethod9)</f>
        <v xml:space="preserve">Network Adequacy Certification Tool (NACT); 
</v>
      </c>
      <c r="CI72" s="251" t="str">
        <f>IF(ISNUMBER(FIND(analysismethod9,'III_Plan comp 438.68 {Plan 5}'!AB$15)),"",'III_Plan comp 438.68 {Plan 5}'!AB$15&amp;analysismethod9)</f>
        <v xml:space="preserve">Network Adequacy Certification Tool (NACT); 
</v>
      </c>
      <c r="CJ72" s="251" t="str">
        <f>IF(ISNUMBER(FIND(analysismethod9,'III_Plan comp 438.68 {Plan 5}'!AC$15)),"",'III_Plan comp 438.68 {Plan 5}'!AC$15&amp;analysismethod9)</f>
        <v xml:space="preserve">Network Adequacy Certification Tool (NACT); 
</v>
      </c>
      <c r="CK72" s="251" t="str">
        <f>IF(ISNUMBER(FIND(analysismethod9,'III_Plan comp 438.68 {Plan 5}'!AD$15)),"",'III_Plan comp 438.68 {Plan 5}'!AD$15&amp;analysismethod9)</f>
        <v xml:space="preserve">Network Adequacy Certification Tool (NACT); 
</v>
      </c>
      <c r="CL72" s="251" t="str">
        <f>IF(ISNUMBER(FIND(analysismethod9,'III_Plan comp 438.68 {Plan 5}'!AE$15)),"",'III_Plan comp 438.68 {Plan 5}'!AE$15&amp;analysismethod9)</f>
        <v xml:space="preserve">Network Adequacy Certification Tool (NACT); 
</v>
      </c>
      <c r="CM72" s="251" t="str">
        <f>IF(ISNUMBER(FIND(analysismethod9,'III_Plan comp 438.68 {Plan 5}'!AF$15)),"",'III_Plan comp 438.68 {Plan 5}'!AF$15&amp;analysismethod9)</f>
        <v xml:space="preserve">Network Adequacy Certification Tool (NACT); 
</v>
      </c>
      <c r="CN72" s="251" t="str">
        <f>IF(ISNUMBER(FIND(analysismethod9,'III_Plan comp 438.68 {Plan 5}'!AG$15)),"",'III_Plan comp 438.68 {Plan 5}'!AG$15&amp;analysismethod9)</f>
        <v xml:space="preserve">Network Adequacy Certification Tool (NACT); 
</v>
      </c>
      <c r="CO72" s="251" t="str">
        <f>IF(ISNUMBER(FIND(analysismethod9,'III_Plan comp 438.68 {Plan 5}'!AH$15)),"",'III_Plan comp 438.68 {Plan 5}'!AH$15&amp;analysismethod9)</f>
        <v xml:space="preserve">Network Adequacy Certification Tool (NACT); 
</v>
      </c>
      <c r="CP72" s="251" t="str">
        <f>IF(ISNUMBER(FIND(analysismethod9,'III_Plan comp 438.68 {Plan 5}'!AI$15)),"",'III_Plan comp 438.68 {Plan 5}'!AI$15&amp;analysismethod9)</f>
        <v xml:space="preserve">Network Adequacy Certification Tool (NACT); 
</v>
      </c>
      <c r="CQ72" s="251" t="str">
        <f>IF(ISNUMBER(FIND(analysismethod9,'III_Plan comp 438.68 {Plan 5}'!AJ$15)),"",'III_Plan comp 438.68 {Plan 5}'!AJ$15&amp;analysismethod9)</f>
        <v xml:space="preserve">Network Adequacy Certification Tool (NACT); 
</v>
      </c>
      <c r="CR72" s="251" t="str">
        <f>IF(ISNUMBER(FIND(analysismethod9,'III_Plan comp 438.68 {Plan 5}'!AK$15)),"",'III_Plan comp 438.68 {Plan 5}'!AK$15&amp;analysismethod9)</f>
        <v xml:space="preserve">Network Adequacy Certification Tool (NACT); 
</v>
      </c>
      <c r="CS72" s="251" t="str">
        <f>IF(ISNUMBER(FIND(analysismethod9,'III_Plan comp 438.68 {Plan 5}'!AL$15)),"",'III_Plan comp 438.68 {Plan 5}'!AL$15&amp;analysismethod9)</f>
        <v xml:space="preserve">Network Adequacy Certification Tool (NACT); 
</v>
      </c>
      <c r="CT72" s="251" t="str">
        <f>IF(ISNUMBER(FIND(analysismethod9,'III_Plan comp 438.68 {Plan 5}'!AM$15)),"",'III_Plan comp 438.68 {Plan 5}'!AM$15&amp;analysismethod9)</f>
        <v xml:space="preserve">Network Adequacy Certification Tool (NACT); 
</v>
      </c>
      <c r="CU72" s="251" t="str">
        <f>IF(ISNUMBER(FIND(analysismethod9,'III_Plan comp 438.68 {Plan 5}'!AN$15)),"",'III_Plan comp 438.68 {Plan 5}'!AN$15&amp;analysismethod9)</f>
        <v xml:space="preserve">Network Adequacy Certification Tool (NACT); 
</v>
      </c>
      <c r="CV72" s="251" t="str">
        <f>IF(ISNUMBER(FIND(analysismethod9,'III_Plan comp 438.68 {Plan 5}'!AO$15)),"",'III_Plan comp 438.68 {Plan 5}'!AO$15&amp;analysismethod9)</f>
        <v xml:space="preserve">Network Adequacy Certification Tool (NACT); 
</v>
      </c>
      <c r="CW72" s="251" t="str">
        <f>IF(ISNUMBER(FIND(analysismethod9,'III_Plan comp 438.68 {Plan 5}'!AP$15)),"",'III_Plan comp 438.68 {Plan 5}'!AP$15&amp;analysismethod9)</f>
        <v xml:space="preserve">Network Adequacy Certification Tool (NACT); 
</v>
      </c>
      <c r="CX72" s="251" t="str">
        <f>IF(ISNUMBER(FIND(analysismethod9,'III_Plan comp 438.68 {Plan 5}'!AQ$15)),"",'III_Plan comp 438.68 {Plan 5}'!AQ$15&amp;analysismethod9)</f>
        <v xml:space="preserve">Network Adequacy Certification Tool (NACT); 
</v>
      </c>
      <c r="CY72" s="251" t="str">
        <f>IF(ISNUMBER(FIND(analysismethod9,'III_Plan comp 438.68 {Plan 5}'!AR$15)),"",'III_Plan comp 438.68 {Plan 5}'!AR$15&amp;analysismethod9)</f>
        <v xml:space="preserve">Network Adequacy Certification Tool (NACT); 
</v>
      </c>
      <c r="CZ72" s="251" t="str">
        <f>IF(ISNUMBER(FIND(analysismethod9,'III_Plan comp 438.68 {Plan 5}'!AS$15)),"",'III_Plan comp 438.68 {Plan 5}'!AS$15&amp;analysismethod9)</f>
        <v xml:space="preserve">Network Adequacy Certification Tool (NACT); 
</v>
      </c>
      <c r="DA72" s="251" t="str">
        <f>IF(ISNUMBER(FIND(analysismethod9,'III_Plan comp 438.68 {Plan 5}'!AT$15)),"",'III_Plan comp 438.68 {Plan 5}'!AT$15&amp;analysismethod9)</f>
        <v xml:space="preserve">Network Adequacy Certification Tool (NACT); 
</v>
      </c>
      <c r="DB72" s="251" t="str">
        <f>IF(ISNUMBER(FIND(analysismethod9,'III_Plan comp 438.68 {Plan 5}'!AU$15)),"",'III_Plan comp 438.68 {Plan 5}'!AU$15&amp;analysismethod9)</f>
        <v xml:space="preserve">Network Adequacy Certification Tool (NACT); 
</v>
      </c>
      <c r="DC72" s="251" t="str">
        <f>IF(ISNUMBER(FIND(analysismethod9,'III_Plan comp 438.68 {Plan 5}'!AV$15)),"",'III_Plan comp 438.68 {Plan 5}'!AV$15&amp;analysismethod9)</f>
        <v xml:space="preserve">Network Adequacy Certification Tool (NACT); 
</v>
      </c>
      <c r="DD72" s="251" t="str">
        <f>IF(ISNUMBER(FIND(analysismethod9,'III_Plan comp 438.68 {Plan 5}'!AW$15)),"",'III_Plan comp 438.68 {Plan 5}'!AW$15&amp;analysismethod9)</f>
        <v xml:space="preserve">Network Adequacy Certification Tool (NACT); 
</v>
      </c>
      <c r="DE72" s="251" t="str">
        <f>IF(ISNUMBER(FIND(analysismethod9,'III_Plan comp 438.68 {Plan 5}'!AX$15)),"",'III_Plan comp 438.68 {Plan 5}'!AX$15&amp;analysismethod9)</f>
        <v xml:space="preserve">Network Adequacy Certification Tool (NACT); 
</v>
      </c>
      <c r="DF72" s="251" t="str">
        <f>IF(ISNUMBER(FIND(analysismethod9,'III_Plan comp 438.68 {Plan 5}'!AY$15)),"",'III_Plan comp 438.68 {Plan 5}'!AY$15&amp;analysismethod9)</f>
        <v xml:space="preserve">Network Adequacy Certification Tool (NACT); 
</v>
      </c>
      <c r="DG72" s="251" t="str">
        <f>IF(ISNUMBER(FIND(analysismethod9,'III_Plan comp 438.68 {Plan 5}'!AZ$15)),"",'III_Plan comp 438.68 {Plan 5}'!AZ$15&amp;analysismethod9)</f>
        <v xml:space="preserve">Network Adequacy Certification Tool (NACT); 
</v>
      </c>
      <c r="DH72" s="251" t="str">
        <f>IF(ISNUMBER(FIND(analysismethod9,'III_Plan comp 438.68 {Plan 5}'!BA$15)),"",'III_Plan comp 438.68 {Plan 5}'!BA$15&amp;analysismethod9)</f>
        <v xml:space="preserve">Network Adequacy Certification Tool (NACT); 
</v>
      </c>
      <c r="DI72" s="251" t="str">
        <f>IF(ISNUMBER(FIND(analysismethod9,'III_Plan comp 438.68 {Plan 5}'!BB$15)),"",'III_Plan comp 438.68 {Plan 5}'!BB$15&amp;analysismethod9)</f>
        <v xml:space="preserve">Network Adequacy Certification Tool (NACT); 
</v>
      </c>
      <c r="DJ72" s="251" t="str">
        <f>IF(ISNUMBER(FIND(analysismethod9,'III_Plan comp 438.68 {Plan 5}'!BC$15)),"",'III_Plan comp 438.68 {Plan 5}'!BC$15&amp;analysismethod9)</f>
        <v xml:space="preserve">Network Adequacy Certification Tool (NACT); 
</v>
      </c>
      <c r="DK72" s="251" t="str">
        <f>IF(ISNUMBER(FIND(analysismethod9,'III_Plan comp 438.68 {Plan 5}'!BD$15)),"",'III_Plan comp 438.68 {Plan 5}'!BD$15&amp;analysismethod9)</f>
        <v xml:space="preserve">Network Adequacy Certification Tool (NACT); 
</v>
      </c>
      <c r="DL72" s="251" t="str">
        <f>IF(ISNUMBER(FIND(analysismethod9,'III_Plan comp 438.68 {Plan 5}'!BE$15)),"",'III_Plan comp 438.68 {Plan 5}'!BE$15&amp;analysismethod9)</f>
        <v xml:space="preserve">Network Adequacy Certification Tool (NACT); 
</v>
      </c>
      <c r="DM72" s="251" t="str">
        <f>IF(ISNUMBER(FIND(analysismethod9,'III_Plan comp 438.68 {Plan 5}'!BF$15)),"",'III_Plan comp 438.68 {Plan 5}'!BF$15&amp;analysismethod9)</f>
        <v xml:space="preserve">Network Adequacy Certification Tool (NACT); 
</v>
      </c>
      <c r="DN72" s="251" t="str">
        <f>IF(ISNUMBER(FIND(analysismethod9,'III_Plan comp 438.68 {Plan 5}'!BG$15)),"",'III_Plan comp 438.68 {Plan 5}'!BG$15&amp;analysismethod9)</f>
        <v xml:space="preserve">Network Adequacy Certification Tool (NACT); 
</v>
      </c>
      <c r="DO72" s="251" t="str">
        <f>IF(ISNUMBER(FIND(analysismethod9,'III_Plan comp 438.68 {Plan 5}'!BH$15)),"",'III_Plan comp 438.68 {Plan 5}'!BH$15&amp;analysismethod9)</f>
        <v xml:space="preserve">Network Adequacy Certification Tool (NACT); 
</v>
      </c>
      <c r="DP72" s="251" t="str">
        <f>IF(ISNUMBER(FIND(analysismethod9,'III_Plan comp 438.68 {Plan 5}'!BI$15)),"",'III_Plan comp 438.68 {Plan 5}'!BI$15&amp;analysismethod9)</f>
        <v xml:space="preserve">Network Adequacy Certification Tool (NACT); 
</v>
      </c>
      <c r="DQ72" s="251" t="str">
        <f>IF(ISNUMBER(FIND(analysismethod9,'III_Plan comp 438.68 {Plan 5}'!BJ$15)),"",'III_Plan comp 438.68 {Plan 5}'!BJ$15&amp;analysismethod9)</f>
        <v xml:space="preserve">Network Adequacy Certification Tool (NACT); 
</v>
      </c>
      <c r="DR72" s="251" t="str">
        <f>IF(ISNUMBER(FIND(analysismethod9,'III_Plan comp 438.68 {Plan 5}'!BK$15)),"",'III_Plan comp 438.68 {Plan 5}'!BK$15&amp;analysismethod9)</f>
        <v xml:space="preserve">Network Adequacy Certification Tool (NACT); 
</v>
      </c>
      <c r="DS72" s="251" t="str">
        <f>IF(ISNUMBER(FIND(analysismethod9,'III_Plan comp 438.68 {Plan 5}'!BL$15)),"",'III_Plan comp 438.68 {Plan 5}'!BL$15&amp;analysismethod9)</f>
        <v xml:space="preserve">Network Adequacy Certification Tool (NACT); 
</v>
      </c>
      <c r="DT72" s="251" t="str">
        <f>IF(ISNUMBER(FIND(analysismethod9,'III_Plan comp 438.68 {Plan 5}'!BM$15)),"",'III_Plan comp 438.68 {Plan 5}'!BM$15&amp;analysismethod9)</f>
        <v xml:space="preserve">Network Adequacy Certification Tool (NACT); 
</v>
      </c>
      <c r="DU72" s="251" t="str">
        <f>IF(ISNUMBER(FIND(analysismethod9,'III_Plan comp 438.68 {Plan 5}'!BN$15)),"",'III_Plan comp 438.68 {Plan 5}'!BN$15&amp;analysismethod9)</f>
        <v xml:space="preserve">Network Adequacy Certification Tool (NACT); 
</v>
      </c>
      <c r="DV72" s="251" t="str">
        <f>IF(ISNUMBER(FIND(analysismethod9,'III_Plan comp 438.68 {Plan 5}'!BO$15)),"",'III_Plan comp 438.68 {Plan 5}'!BO$15&amp;analysismethod9)</f>
        <v xml:space="preserve">Network Adequacy Certification Tool (NACT); 
</v>
      </c>
      <c r="DW72" s="251" t="str">
        <f>IF(ISNUMBER(FIND(analysismethod9,'III_Plan comp 438.68 {Plan 5}'!BP$15)),"",'III_Plan comp 438.68 {Plan 5}'!BP$15&amp;analysismethod9)</f>
        <v xml:space="preserve">Network Adequacy Certification Tool (NACT); 
</v>
      </c>
      <c r="DX72" s="251" t="str">
        <f>IF(ISNUMBER(FIND(analysismethod9,'III_Plan comp 438.68 {Plan 5}'!BQ$15)),"",'III_Plan comp 438.68 {Plan 5}'!BQ$15&amp;analysismethod9)</f>
        <v xml:space="preserve">Network Adequacy Certification Tool (NACT); 
</v>
      </c>
      <c r="DY72" s="251" t="str">
        <f>IF(ISNUMBER(FIND(analysismethod9,'III_Plan comp 438.68 {Plan 5}'!BR$15)),"",'III_Plan comp 438.68 {Plan 5}'!BR$15&amp;analysismethod9)</f>
        <v xml:space="preserve">Network Adequacy Certification Tool (NACT); 
</v>
      </c>
      <c r="DZ72" s="251" t="str">
        <f>IF(ISNUMBER(FIND(analysismethod9,'III_Plan comp 438.68 {Plan 5}'!BS$15)),"",'III_Plan comp 438.68 {Plan 5}'!BS$15&amp;analysismethod9)</f>
        <v xml:space="preserve">Network Adequacy Certification Tool (NACT); 
</v>
      </c>
      <c r="EA72" s="251" t="str">
        <f>IF(ISNUMBER(FIND(analysismethod9,'III_Plan comp 438.68 {Plan 5}'!BT$15)),"",'III_Plan comp 438.68 {Plan 5}'!BT$15&amp;analysismethod9)</f>
        <v xml:space="preserve">Network Adequacy Certification Tool (NACT); 
</v>
      </c>
      <c r="EB72" s="251" t="str">
        <f>IF(ISNUMBER(FIND(analysismethod9,'III_Plan comp 438.68 {Plan 5}'!BU$15)),"",'III_Plan comp 438.68 {Plan 5}'!BU$15&amp;analysismethod9)</f>
        <v xml:space="preserve">Network Adequacy Certification Tool (NACT); 
</v>
      </c>
      <c r="EC72" s="251" t="str">
        <f>IF(ISNUMBER(FIND(analysismethod9,'III_Plan comp 438.68 {Plan 5}'!BV$15)),"",'III_Plan comp 438.68 {Plan 5}'!BV$15&amp;analysismethod9)</f>
        <v xml:space="preserve">Network Adequacy Certification Tool (NACT); 
</v>
      </c>
      <c r="ED72" s="251" t="str">
        <f>IF(ISNUMBER(FIND(analysismethod9,'III_Plan comp 438.68 {Plan 5}'!BW$15)),"",'III_Plan comp 438.68 {Plan 5}'!BW$15&amp;analysismethod9)</f>
        <v xml:space="preserve">Network Adequacy Certification Tool (NACT); 
</v>
      </c>
      <c r="EE72" s="251" t="str">
        <f>IF(ISNUMBER(FIND(analysismethod9,'III_Plan comp 438.68 {Plan 5}'!BX$15)),"",'III_Plan comp 438.68 {Plan 5}'!BX$15&amp;analysismethod9)</f>
        <v xml:space="preserve">Network Adequacy Certification Tool (NACT); 
</v>
      </c>
      <c r="EF72" s="251" t="str">
        <f>IF(ISNUMBER(FIND(analysismethod9,'III_Plan comp 438.68 {Plan 5}'!BY$15)),"",'III_Plan comp 438.68 {Plan 5}'!BY$15&amp;analysismethod9)</f>
        <v xml:space="preserve">Network Adequacy Certification Tool (NACT); 
</v>
      </c>
      <c r="EG72" s="251" t="str">
        <f>IF(ISNUMBER(FIND(analysismethod9,'III_Plan comp 438.68 {Plan 5}'!BZ$15)),"",'III_Plan comp 438.68 {Plan 5}'!BZ$15&amp;analysismethod9)</f>
        <v xml:space="preserve">Network Adequacy Certification Tool (NACT); 
</v>
      </c>
      <c r="EH72" s="251" t="str">
        <f>IF(ISNUMBER(FIND(analysismethod9,'III_Plan comp 438.68 {Plan 5}'!CA$15)),"",'III_Plan comp 438.68 {Plan 5}'!CA$15&amp;analysismethod9)</f>
        <v xml:space="preserve">Network Adequacy Certification Tool (NACT); 
</v>
      </c>
      <c r="EI72" s="251" t="str">
        <f>IF(ISNUMBER(FIND(analysismethod9,'III_Plan comp 438.68 {Plan 5}'!CB$15)),"",'III_Plan comp 438.68 {Plan 5}'!CB$15&amp;analysismethod9)</f>
        <v xml:space="preserve">Network Adequacy Certification Tool (NACT); 
</v>
      </c>
      <c r="EJ72" s="251" t="str">
        <f>IF(ISNUMBER(FIND(analysismethod9,'III_Plan comp 438.68 {Plan 5}'!CC$15)),"",'III_Plan comp 438.68 {Plan 5}'!CC$15&amp;analysismethod9)</f>
        <v xml:space="preserve">Network Adequacy Certification Tool (NACT); 
</v>
      </c>
      <c r="EK72" s="251" t="str">
        <f>IF(ISNUMBER(FIND(analysismethod9,'III_Plan comp 438.68 {Plan 5}'!CD$15)),"",'III_Plan comp 438.68 {Plan 5}'!CD$15&amp;analysismethod9)</f>
        <v xml:space="preserve">Network Adequacy Certification Tool (NACT); 
</v>
      </c>
      <c r="EL72" s="251" t="str">
        <f>IF(ISNUMBER(FIND(analysismethod9,'III_Plan comp 438.68 {Plan 5}'!CE$15)),"",'III_Plan comp 438.68 {Plan 5}'!CE$15&amp;analysismethod9)</f>
        <v xml:space="preserve">Network Adequacy Certification Tool (NACT); 
</v>
      </c>
      <c r="EM72" s="251" t="str">
        <f>IF(ISNUMBER(FIND(analysismethod9,'III_Plan comp 438.68 {Plan 5}'!CF$15)),"",'III_Plan comp 438.68 {Plan 5}'!CF$15&amp;analysismethod9)</f>
        <v xml:space="preserve">Network Adequacy Certification Tool (NACT); 
</v>
      </c>
      <c r="EN72" s="251" t="str">
        <f>IF(ISNUMBER(FIND(analysismethod9,'III_Plan comp 438.68 {Plan 5}'!CG$15)),"",'III_Plan comp 438.68 {Plan 5}'!CG$15&amp;analysismethod9)</f>
        <v xml:space="preserve">Network Adequacy Certification Tool (NACT); 
</v>
      </c>
      <c r="EO72" s="251" t="str">
        <f>IF(ISNUMBER(FIND(analysismethod9,'III_Plan comp 438.68 {Plan 5}'!CH$15)),"",'III_Plan comp 438.68 {Plan 5}'!CH$15&amp;analysismethod9)</f>
        <v xml:space="preserve">Network Adequacy Certification Tool (NACT); 
</v>
      </c>
      <c r="EP72" s="251" t="str">
        <f>IF(ISNUMBER(FIND(analysismethod9,'III_Plan comp 438.68 {Plan 5}'!CI$15)),"",'III_Plan comp 438.68 {Plan 5}'!CI$15&amp;analysismethod9)</f>
        <v xml:space="preserve">Network Adequacy Certification Tool (NACT); 
</v>
      </c>
      <c r="EQ72" s="251" t="str">
        <f>IF(ISNUMBER(FIND(analysismethod9,'III_Plan comp 438.68 {Plan 5}'!CJ$15)),"",'III_Plan comp 438.68 {Plan 5}'!CJ$15&amp;analysismethod9)</f>
        <v xml:space="preserve">Network Adequacy Certification Tool (NACT); 
</v>
      </c>
      <c r="ER72" s="251" t="str">
        <f>IF(ISNUMBER(FIND(analysismethod9,'III_Plan comp 438.68 {Plan 5}'!CK$15)),"",'III_Plan comp 438.68 {Plan 5}'!CK$15&amp;analysismethod9)</f>
        <v xml:space="preserve">Network Adequacy Certification Tool (NACT); 
</v>
      </c>
      <c r="ES72" s="251" t="str">
        <f>IF(ISNUMBER(FIND(analysismethod9,'III_Plan comp 438.68 {Plan 5}'!CL$15)),"",'III_Plan comp 438.68 {Plan 5}'!CL$15&amp;analysismethod9)</f>
        <v xml:space="preserve">Network Adequacy Certification Tool (NACT); 
</v>
      </c>
      <c r="ET72" s="251" t="str">
        <f>IF(ISNUMBER(FIND(analysismethod9,'III_Plan comp 438.68 {Plan 5}'!CM$15)),"",'III_Plan comp 438.68 {Plan 5}'!CM$15&amp;analysismethod9)</f>
        <v xml:space="preserve">Network Adequacy Certification Tool (NACT); 
</v>
      </c>
      <c r="EU72" s="251" t="str">
        <f>IF(ISNUMBER(FIND(analysismethod9,'III_Plan comp 438.68 {Plan 5}'!CN$15)),"",'III_Plan comp 438.68 {Plan 5}'!CN$15&amp;analysismethod9)</f>
        <v xml:space="preserve">Network Adequacy Certification Tool (NACT); 
</v>
      </c>
      <c r="EV72" s="251" t="str">
        <f>IF(ISNUMBER(FIND(analysismethod9,'III_Plan comp 438.68 {Plan 5}'!CO$15)),"",'III_Plan comp 438.68 {Plan 5}'!CO$15&amp;analysismethod9)</f>
        <v xml:space="preserve">Network Adequacy Certification Tool (NACT); 
</v>
      </c>
      <c r="EW72" s="251" t="str">
        <f>IF(ISNUMBER(FIND(analysismethod9,'III_Plan comp 438.68 {Plan 5}'!CP$15)),"",'III_Plan comp 438.68 {Plan 5}'!CP$15&amp;analysismethod9)</f>
        <v xml:space="preserve">Network Adequacy Certification Tool (NACT); 
</v>
      </c>
      <c r="EX72" s="251" t="str">
        <f>IF(ISNUMBER(FIND(analysismethod9,'III_Plan comp 438.68 {Plan 5}'!CQ$15)),"",'III_Plan comp 438.68 {Plan 5}'!CQ$15&amp;analysismethod9)</f>
        <v xml:space="preserve">Network Adequacy Certification Tool (NACT); 
</v>
      </c>
      <c r="EY72" s="251" t="str">
        <f>IF(ISNUMBER(FIND(analysismethod9,'III_Plan comp 438.68 {Plan 5}'!CR$15)),"",'III_Plan comp 438.68 {Plan 5}'!CR$15&amp;analysismethod9)</f>
        <v xml:space="preserve">Network Adequacy Certification Tool (NACT); 
</v>
      </c>
      <c r="EZ72" s="251" t="str">
        <f>IF(ISNUMBER(FIND(analysismethod9,'III_Plan comp 438.68 {Plan 5}'!CS$15)),"",'III_Plan comp 438.68 {Plan 5}'!CS$15&amp;analysismethod9)</f>
        <v xml:space="preserve">Network Adequacy Certification Tool (NACT); 
</v>
      </c>
      <c r="FA72" s="251" t="str">
        <f>IF(ISNUMBER(FIND(analysismethod9,'III_Plan comp 438.68 {Plan 5}'!CT$15)),"",'III_Plan comp 438.68 {Plan 5}'!CT$15&amp;analysismethod9)</f>
        <v xml:space="preserve">Network Adequacy Certification Tool (NACT); 
</v>
      </c>
      <c r="FB72" s="251" t="str">
        <f>IF(ISNUMBER(FIND(analysismethod9,'III_Plan comp 438.68 {Plan 5}'!CU$15)),"",'III_Plan comp 438.68 {Plan 5}'!CU$15&amp;analysismethod9)</f>
        <v xml:space="preserve">Network Adequacy Certification Tool (NACT); 
</v>
      </c>
      <c r="FC72" s="251" t="str">
        <f>IF(ISNUMBER(FIND(analysismethod9,'III_Plan comp 438.68 {Plan 5}'!CV$15)),"",'III_Plan comp 438.68 {Plan 5}'!CV$15&amp;analysismethod9)</f>
        <v xml:space="preserve">Network Adequacy Certification Tool (NACT); 
</v>
      </c>
      <c r="FD72" s="251" t="str">
        <f>IF(ISNUMBER(FIND(analysismethod9,'III_Plan comp 438.68 {Plan 5}'!CW$15)),"",'III_Plan comp 438.68 {Plan 5}'!CW$15&amp;analysismethod9)</f>
        <v xml:space="preserve">Network Adequacy Certification Tool (NACT); 
</v>
      </c>
      <c r="FE72" s="251" t="str">
        <f>IF(ISNUMBER(FIND(analysismethod9,'III_Plan comp 438.68 {Plan 5}'!CX$15)),"",'III_Plan comp 438.68 {Plan 5}'!CX$15&amp;analysismethod9)</f>
        <v xml:space="preserve">Network Adequacy Certification Tool (NACT); 
</v>
      </c>
      <c r="FF72" s="251" t="str">
        <f>IF(ISNUMBER(FIND(analysismethod9,'III_Plan comp 438.68 {Plan 5}'!CY$15)),"",'III_Plan comp 438.68 {Plan 5}'!CY$15&amp;analysismethod9)</f>
        <v xml:space="preserve">Network Adequacy Certification Tool (NACT); 
</v>
      </c>
      <c r="FG72" s="251" t="str">
        <f>IF(ISNUMBER(FIND(analysismethod9,'III_Plan comp 438.68 {Plan 5}'!CZ$15)),"",'III_Plan comp 438.68 {Plan 5}'!CZ$15&amp;analysismethod9)</f>
        <v xml:space="preserve">Network Adequacy Certification Tool (NACT);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Language Capabilities: Contract
IHCP: Contract/Good-faith effort to contract; 
</v>
      </c>
      <c r="BM73" s="254" t="str">
        <f>IF(ISNUMBER(FIND(analysismethod10,'III_Plan comp 438.68 {Plan 5}'!F$15)),"",'III_Plan comp 438.68 {Plan 5}'!F$15&amp;analysismethod10)</f>
        <v xml:space="preserve">Language Capabilities: Contract
IHCP: Contract/Good-faith effort to contract; 
</v>
      </c>
      <c r="BN73" s="254" t="str">
        <f>IF(ISNUMBER(FIND(analysismethod10,'III_Plan comp 438.68 {Plan 5}'!G$15)),"",'III_Plan comp 438.68 {Plan 5}'!G$15&amp;analysismethod10)</f>
        <v xml:space="preserve">Language Capabilities: Contract
IHCP: Contract/Good-faith effort to contract; 
</v>
      </c>
      <c r="BO73" s="254" t="str">
        <f>IF(ISNUMBER(FIND(analysismethod10,'III_Plan comp 438.68 {Plan 5}'!H$15)),"",'III_Plan comp 438.68 {Plan 5}'!H$15&amp;analysismethod10)</f>
        <v xml:space="preserve">Language Capabilities: Contract
IHCP: Contract/Good-faith effort to contract; 
</v>
      </c>
      <c r="BP73" s="254" t="str">
        <f>IF(ISNUMBER(FIND(analysismethod10,'III_Plan comp 438.68 {Plan 5}'!I$15)),"",'III_Plan comp 438.68 {Plan 5}'!I$15&amp;analysismethod10)</f>
        <v xml:space="preserve">Language Capabilities: Contract
IHCP: Contract/Good-faith effort to contract; 
</v>
      </c>
      <c r="BQ73" s="254" t="str">
        <f>IF(ISNUMBER(FIND(analysismethod10,'III_Plan comp 438.68 {Plan 5}'!J$15)),"",'III_Plan comp 438.68 {Plan 5}'!J$15&amp;analysismethod10)</f>
        <v xml:space="preserve">Language Capabilities: Contract
IHCP: Contract/Good-faith effort to contract; 
</v>
      </c>
      <c r="BR73" s="254" t="str">
        <f>IF(ISNUMBER(FIND(analysismethod10,'III_Plan comp 438.68 {Plan 5}'!K$15)),"",'III_Plan comp 438.68 {Plan 5}'!K$15&amp;analysismethod10)</f>
        <v xml:space="preserve">Language Capabilities: Contract
IHCP: Contract/Good-faith effort to contract; 
</v>
      </c>
      <c r="BS73" s="254" t="str">
        <f>IF(ISNUMBER(FIND(analysismethod10,'III_Plan comp 438.68 {Plan 5}'!L$15)),"",'III_Plan comp 438.68 {Plan 5}'!L$15&amp;analysismethod10)</f>
        <v xml:space="preserve">Language Capabilities: Contract
IHCP: Contract/Good-faith effort to contract; 
</v>
      </c>
      <c r="BT73" s="254" t="str">
        <f>IF(ISNUMBER(FIND(analysismethod10,'III_Plan comp 438.68 {Plan 5}'!M$15)),"",'III_Plan comp 438.68 {Plan 5}'!M$15&amp;analysismethod10)</f>
        <v xml:space="preserve">Language Capabilities: Contract
IHCP: Contract/Good-faith effort to contract; 
</v>
      </c>
      <c r="BU73" s="254" t="str">
        <f>IF(ISNUMBER(FIND(analysismethod10,'III_Plan comp 438.68 {Plan 5}'!N$15)),"",'III_Plan comp 438.68 {Plan 5}'!N$15&amp;analysismethod10)</f>
        <v xml:space="preserve">Language Capabilities: Contract
IHCP: Contract/Good-faith effort to contract; 
</v>
      </c>
      <c r="BV73" s="254" t="str">
        <f>IF(ISNUMBER(FIND(analysismethod10,'III_Plan comp 438.68 {Plan 5}'!O$15)),"",'III_Plan comp 438.68 {Plan 5}'!O$15&amp;analysismethod10)</f>
        <v xml:space="preserve">Language Capabilities: Contract
IHCP: Contract/Good-faith effort to contract; 
</v>
      </c>
      <c r="BW73" s="254" t="str">
        <f>IF(ISNUMBER(FIND(analysismethod10,'III_Plan comp 438.68 {Plan 5}'!P$15)),"",'III_Plan comp 438.68 {Plan 5}'!P$15&amp;analysismethod10)</f>
        <v xml:space="preserve">Language Capabilities: Contract
IHCP: Contract/Good-faith effort to contract; 
</v>
      </c>
      <c r="BX73" s="254" t="str">
        <f>IF(ISNUMBER(FIND(analysismethod10,'III_Plan comp 438.68 {Plan 5}'!Q$15)),"",'III_Plan comp 438.68 {Plan 5}'!Q$15&amp;analysismethod10)</f>
        <v xml:space="preserve">Language Capabilities: Contract
IHCP: Contract/Good-faith effort to contract; 
</v>
      </c>
      <c r="BY73" s="254" t="str">
        <f>IF(ISNUMBER(FIND(analysismethod10,'III_Plan comp 438.68 {Plan 5}'!R$15)),"",'III_Plan comp 438.68 {Plan 5}'!R$15&amp;analysismethod10)</f>
        <v xml:space="preserve">Language Capabilities: Contract
IHCP: Contract/Good-faith effort to contract; 
</v>
      </c>
      <c r="BZ73" s="254" t="str">
        <f>IF(ISNUMBER(FIND(analysismethod10,'III_Plan comp 438.68 {Plan 5}'!S$15)),"",'III_Plan comp 438.68 {Plan 5}'!S$15&amp;analysismethod10)</f>
        <v xml:space="preserve">Language Capabilities: Contract
IHCP: Contract/Good-faith effort to contract; 
</v>
      </c>
      <c r="CA73" s="254" t="str">
        <f>IF(ISNUMBER(FIND(analysismethod10,'III_Plan comp 438.68 {Plan 5}'!T$15)),"",'III_Plan comp 438.68 {Plan 5}'!T$15&amp;analysismethod10)</f>
        <v xml:space="preserve">Language Capabilities: Contract
IHCP: Contract/Good-faith effort to contract; 
</v>
      </c>
      <c r="CB73" s="254" t="str">
        <f>IF(ISNUMBER(FIND(analysismethod10,'III_Plan comp 438.68 {Plan 5}'!U$15)),"",'III_Plan comp 438.68 {Plan 5}'!U$15&amp;analysismethod10)</f>
        <v xml:space="preserve">Language Capabilities: Contract
IHCP: Contract/Good-faith effort to contract; 
</v>
      </c>
      <c r="CC73" s="254" t="str">
        <f>IF(ISNUMBER(FIND(analysismethod10,'III_Plan comp 438.68 {Plan 5}'!V$15)),"",'III_Plan comp 438.68 {Plan 5}'!V$15&amp;analysismethod10)</f>
        <v xml:space="preserve">Language Capabilities: Contract
IHCP: Contract/Good-faith effort to contract; 
</v>
      </c>
      <c r="CD73" s="254" t="str">
        <f>IF(ISNUMBER(FIND(analysismethod10,'III_Plan comp 438.68 {Plan 5}'!W$15)),"",'III_Plan comp 438.68 {Plan 5}'!W$15&amp;analysismethod10)</f>
        <v xml:space="preserve">Language Capabilities: Contract
IHCP: Contract/Good-faith effort to contract; 
</v>
      </c>
      <c r="CE73" s="254" t="str">
        <f>IF(ISNUMBER(FIND(analysismethod10,'III_Plan comp 438.68 {Plan 5}'!X$15)),"",'III_Plan comp 438.68 {Plan 5}'!X$15&amp;analysismethod10)</f>
        <v xml:space="preserve">Language Capabilities: Contract
IHCP: Contract/Good-faith effort to contract; 
</v>
      </c>
      <c r="CF73" s="254" t="str">
        <f>IF(ISNUMBER(FIND(analysismethod10,'III_Plan comp 438.68 {Plan 5}'!Y$15)),"",'III_Plan comp 438.68 {Plan 5}'!Y$15&amp;analysismethod10)</f>
        <v xml:space="preserve">Language Capabilities: Contract
IHCP: Contract/Good-faith effort to contract; 
</v>
      </c>
      <c r="CG73" s="254" t="str">
        <f>IF(ISNUMBER(FIND(analysismethod10,'III_Plan comp 438.68 {Plan 5}'!Z$15)),"",'III_Plan comp 438.68 {Plan 5}'!Z$15&amp;analysismethod10)</f>
        <v xml:space="preserve">Language Capabilities: Contract
IHCP: Contract/Good-faith effort to contract; 
</v>
      </c>
      <c r="CH73" s="254" t="str">
        <f>IF(ISNUMBER(FIND(analysismethod10,'III_Plan comp 438.68 {Plan 5}'!AA$15)),"",'III_Plan comp 438.68 {Plan 5}'!AA$15&amp;analysismethod10)</f>
        <v xml:space="preserve">Language Capabilities: Contract
IHCP: Contract/Good-faith effort to contract; 
</v>
      </c>
      <c r="CI73" s="254" t="str">
        <f>IF(ISNUMBER(FIND(analysismethod10,'III_Plan comp 438.68 {Plan 5}'!AB$15)),"",'III_Plan comp 438.68 {Plan 5}'!AB$15&amp;analysismethod10)</f>
        <v xml:space="preserve">Language Capabilities: Contract
IHCP: Contract/Good-faith effort to contract; 
</v>
      </c>
      <c r="CJ73" s="254" t="str">
        <f>IF(ISNUMBER(FIND(analysismethod10,'III_Plan comp 438.68 {Plan 5}'!AC$15)),"",'III_Plan comp 438.68 {Plan 5}'!AC$15&amp;analysismethod10)</f>
        <v xml:space="preserve">Language Capabilities: Contract
IHCP: Contract/Good-faith effort to contract; 
</v>
      </c>
      <c r="CK73" s="254" t="str">
        <f>IF(ISNUMBER(FIND(analysismethod10,'III_Plan comp 438.68 {Plan 5}'!AD$15)),"",'III_Plan comp 438.68 {Plan 5}'!AD$15&amp;analysismethod10)</f>
        <v xml:space="preserve">Language Capabilities: Contract
IHCP: Contract/Good-faith effort to contract; 
</v>
      </c>
      <c r="CL73" s="254" t="str">
        <f>IF(ISNUMBER(FIND(analysismethod10,'III_Plan comp 438.68 {Plan 5}'!AE$15)),"",'III_Plan comp 438.68 {Plan 5}'!AE$15&amp;analysismethod10)</f>
        <v xml:space="preserve">Language Capabilities: Contract
IHCP: Contract/Good-faith effort to contract; 
</v>
      </c>
      <c r="CM73" s="254" t="str">
        <f>IF(ISNUMBER(FIND(analysismethod10,'III_Plan comp 438.68 {Plan 5}'!AF$15)),"",'III_Plan comp 438.68 {Plan 5}'!AF$15&amp;analysismethod10)</f>
        <v xml:space="preserve">Language Capabilities: Contract
IHCP: Contract/Good-faith effort to contract; 
</v>
      </c>
      <c r="CN73" s="254" t="str">
        <f>IF(ISNUMBER(FIND(analysismethod10,'III_Plan comp 438.68 {Plan 5}'!AG$15)),"",'III_Plan comp 438.68 {Plan 5}'!AG$15&amp;analysismethod10)</f>
        <v xml:space="preserve">Language Capabilities: Contract
IHCP: Contract/Good-faith effort to contract; 
</v>
      </c>
      <c r="CO73" s="254" t="str">
        <f>IF(ISNUMBER(FIND(analysismethod10,'III_Plan comp 438.68 {Plan 5}'!AH$15)),"",'III_Plan comp 438.68 {Plan 5}'!AH$15&amp;analysismethod10)</f>
        <v xml:space="preserve">Language Capabilities: Contract
IHCP: Contract/Good-faith effort to contract; 
</v>
      </c>
      <c r="CP73" s="254" t="str">
        <f>IF(ISNUMBER(FIND(analysismethod10,'III_Plan comp 438.68 {Plan 5}'!AI$15)),"",'III_Plan comp 438.68 {Plan 5}'!AI$15&amp;analysismethod10)</f>
        <v xml:space="preserve">Language Capabilities: Contract
IHCP: Contract/Good-faith effort to contract; 
</v>
      </c>
      <c r="CQ73" s="254" t="str">
        <f>IF(ISNUMBER(FIND(analysismethod10,'III_Plan comp 438.68 {Plan 5}'!AJ$15)),"",'III_Plan comp 438.68 {Plan 5}'!AJ$15&amp;analysismethod10)</f>
        <v xml:space="preserve">Language Capabilities: Contract
IHCP: Contract/Good-faith effort to contract; 
</v>
      </c>
      <c r="CR73" s="254" t="str">
        <f>IF(ISNUMBER(FIND(analysismethod10,'III_Plan comp 438.68 {Plan 5}'!AK$15)),"",'III_Plan comp 438.68 {Plan 5}'!AK$15&amp;analysismethod10)</f>
        <v xml:space="preserve">Language Capabilities: Contract
IHCP: Contract/Good-faith effort to contract; 
</v>
      </c>
      <c r="CS73" s="254" t="str">
        <f>IF(ISNUMBER(FIND(analysismethod10,'III_Plan comp 438.68 {Plan 5}'!AL$15)),"",'III_Plan comp 438.68 {Plan 5}'!AL$15&amp;analysismethod10)</f>
        <v xml:space="preserve">Language Capabilities: Contract
IHCP: Contract/Good-faith effort to contract; 
</v>
      </c>
      <c r="CT73" s="254" t="str">
        <f>IF(ISNUMBER(FIND(analysismethod10,'III_Plan comp 438.68 {Plan 5}'!AM$15)),"",'III_Plan comp 438.68 {Plan 5}'!AM$15&amp;analysismethod10)</f>
        <v xml:space="preserve">Language Capabilities: Contract
IHCP: Contract/Good-faith effort to contract; 
</v>
      </c>
      <c r="CU73" s="254" t="str">
        <f>IF(ISNUMBER(FIND(analysismethod10,'III_Plan comp 438.68 {Plan 5}'!AN$15)),"",'III_Plan comp 438.68 {Plan 5}'!AN$15&amp;analysismethod10)</f>
        <v xml:space="preserve">Language Capabilities: Contract
IHCP: Contract/Good-faith effort to contract; 
</v>
      </c>
      <c r="CV73" s="254" t="str">
        <f>IF(ISNUMBER(FIND(analysismethod10,'III_Plan comp 438.68 {Plan 5}'!AO$15)),"",'III_Plan comp 438.68 {Plan 5}'!AO$15&amp;analysismethod10)</f>
        <v xml:space="preserve">Language Capabilities: Contract
IHCP: Contract/Good-faith effort to contract; 
</v>
      </c>
      <c r="CW73" s="254" t="str">
        <f>IF(ISNUMBER(FIND(analysismethod10,'III_Plan comp 438.68 {Plan 5}'!AP$15)),"",'III_Plan comp 438.68 {Plan 5}'!AP$15&amp;analysismethod10)</f>
        <v xml:space="preserve">Language Capabilities: Contract
IHCP: Contract/Good-faith effort to contract; 
</v>
      </c>
      <c r="CX73" s="254" t="str">
        <f>IF(ISNUMBER(FIND(analysismethod10,'III_Plan comp 438.68 {Plan 5}'!AQ$15)),"",'III_Plan comp 438.68 {Plan 5}'!AQ$15&amp;analysismethod10)</f>
        <v xml:space="preserve">Language Capabilities: Contract
IHCP: Contract/Good-faith effort to contract; 
</v>
      </c>
      <c r="CY73" s="254" t="str">
        <f>IF(ISNUMBER(FIND(analysismethod10,'III_Plan comp 438.68 {Plan 5}'!AR$15)),"",'III_Plan comp 438.68 {Plan 5}'!AR$15&amp;analysismethod10)</f>
        <v xml:space="preserve">Language Capabilities: Contract
IHCP: Contract/Good-faith effort to contract; 
</v>
      </c>
      <c r="CZ73" s="254" t="str">
        <f>IF(ISNUMBER(FIND(analysismethod10,'III_Plan comp 438.68 {Plan 5}'!AS$15)),"",'III_Plan comp 438.68 {Plan 5}'!AS$15&amp;analysismethod10)</f>
        <v xml:space="preserve">Language Capabilities: Contract
IHCP: Contract/Good-faith effort to contract; 
</v>
      </c>
      <c r="DA73" s="254" t="str">
        <f>IF(ISNUMBER(FIND(analysismethod10,'III_Plan comp 438.68 {Plan 5}'!AT$15)),"",'III_Plan comp 438.68 {Plan 5}'!AT$15&amp;analysismethod10)</f>
        <v xml:space="preserve">Language Capabilities: Contract
IHCP: Contract/Good-faith effort to contract; 
</v>
      </c>
      <c r="DB73" s="254" t="str">
        <f>IF(ISNUMBER(FIND(analysismethod10,'III_Plan comp 438.68 {Plan 5}'!AU$15)),"",'III_Plan comp 438.68 {Plan 5}'!AU$15&amp;analysismethod10)</f>
        <v xml:space="preserve">Language Capabilities: Contract
IHCP: Contract/Good-faith effort to contract; 
</v>
      </c>
      <c r="DC73" s="254" t="str">
        <f>IF(ISNUMBER(FIND(analysismethod10,'III_Plan comp 438.68 {Plan 5}'!AV$15)),"",'III_Plan comp 438.68 {Plan 5}'!AV$15&amp;analysismethod10)</f>
        <v xml:space="preserve">Language Capabilities: Contract
IHCP: Contract/Good-faith effort to contract; 
</v>
      </c>
      <c r="DD73" s="254" t="str">
        <f>IF(ISNUMBER(FIND(analysismethod10,'III_Plan comp 438.68 {Plan 5}'!AW$15)),"",'III_Plan comp 438.68 {Plan 5}'!AW$15&amp;analysismethod10)</f>
        <v xml:space="preserve">Language Capabilities: Contract
IHCP: Contract/Good-faith effort to contract; 
</v>
      </c>
      <c r="DE73" s="254" t="str">
        <f>IF(ISNUMBER(FIND(analysismethod10,'III_Plan comp 438.68 {Plan 5}'!AX$15)),"",'III_Plan comp 438.68 {Plan 5}'!AX$15&amp;analysismethod10)</f>
        <v xml:space="preserve">Language Capabilities: Contract
IHCP: Contract/Good-faith effort to contract; 
</v>
      </c>
      <c r="DF73" s="254" t="str">
        <f>IF(ISNUMBER(FIND(analysismethod10,'III_Plan comp 438.68 {Plan 5}'!AY$15)),"",'III_Plan comp 438.68 {Plan 5}'!AY$15&amp;analysismethod10)</f>
        <v xml:space="preserve">Language Capabilities: Contract
IHCP: Contract/Good-faith effort to contract; 
</v>
      </c>
      <c r="DG73" s="254" t="str">
        <f>IF(ISNUMBER(FIND(analysismethod10,'III_Plan comp 438.68 {Plan 5}'!AZ$15)),"",'III_Plan comp 438.68 {Plan 5}'!AZ$15&amp;analysismethod10)</f>
        <v xml:space="preserve">Language Capabilities: Contract
IHCP: Contract/Good-faith effort to contract; 
</v>
      </c>
      <c r="DH73" s="254" t="str">
        <f>IF(ISNUMBER(FIND(analysismethod10,'III_Plan comp 438.68 {Plan 5}'!BA$15)),"",'III_Plan comp 438.68 {Plan 5}'!BA$15&amp;analysismethod10)</f>
        <v xml:space="preserve">Language Capabilities: Contract
IHCP: Contract/Good-faith effort to contract; 
</v>
      </c>
      <c r="DI73" s="254" t="str">
        <f>IF(ISNUMBER(FIND(analysismethod10,'III_Plan comp 438.68 {Plan 5}'!BB$15)),"",'III_Plan comp 438.68 {Plan 5}'!BB$15&amp;analysismethod10)</f>
        <v xml:space="preserve">Language Capabilities: Contract
IHCP: Contract/Good-faith effort to contract; 
</v>
      </c>
      <c r="DJ73" s="254" t="str">
        <f>IF(ISNUMBER(FIND(analysismethod10,'III_Plan comp 438.68 {Plan 5}'!BC$15)),"",'III_Plan comp 438.68 {Plan 5}'!BC$15&amp;analysismethod10)</f>
        <v xml:space="preserve">Language Capabilities: Contract
IHCP: Contract/Good-faith effort to contract; 
</v>
      </c>
      <c r="DK73" s="254" t="str">
        <f>IF(ISNUMBER(FIND(analysismethod10,'III_Plan comp 438.68 {Plan 5}'!BD$15)),"",'III_Plan comp 438.68 {Plan 5}'!BD$15&amp;analysismethod10)</f>
        <v xml:space="preserve">Language Capabilities: Contract
IHCP: Contract/Good-faith effort to contract; 
</v>
      </c>
      <c r="DL73" s="254" t="str">
        <f>IF(ISNUMBER(FIND(analysismethod10,'III_Plan comp 438.68 {Plan 5}'!BE$15)),"",'III_Plan comp 438.68 {Plan 5}'!BE$15&amp;analysismethod10)</f>
        <v xml:space="preserve">Language Capabilities: Contract
IHCP: Contract/Good-faith effort to contract; 
</v>
      </c>
      <c r="DM73" s="254" t="str">
        <f>IF(ISNUMBER(FIND(analysismethod10,'III_Plan comp 438.68 {Plan 5}'!BF$15)),"",'III_Plan comp 438.68 {Plan 5}'!BF$15&amp;analysismethod10)</f>
        <v xml:space="preserve">Language Capabilities: Contract
IHCP: Contract/Good-faith effort to contract; 
</v>
      </c>
      <c r="DN73" s="254" t="str">
        <f>IF(ISNUMBER(FIND(analysismethod10,'III_Plan comp 438.68 {Plan 5}'!BG$15)),"",'III_Plan comp 438.68 {Plan 5}'!BG$15&amp;analysismethod10)</f>
        <v xml:space="preserve">Language Capabilities: Contract
IHCP: Contract/Good-faith effort to contract; 
</v>
      </c>
      <c r="DO73" s="254" t="str">
        <f>IF(ISNUMBER(FIND(analysismethod10,'III_Plan comp 438.68 {Plan 5}'!BH$15)),"",'III_Plan comp 438.68 {Plan 5}'!BH$15&amp;analysismethod10)</f>
        <v xml:space="preserve">Language Capabilities: Contract
IHCP: Contract/Good-faith effort to contract; 
</v>
      </c>
      <c r="DP73" s="254" t="str">
        <f>IF(ISNUMBER(FIND(analysismethod10,'III_Plan comp 438.68 {Plan 5}'!BI$15)),"",'III_Plan comp 438.68 {Plan 5}'!BI$15&amp;analysismethod10)</f>
        <v xml:space="preserve">Language Capabilities: Contract
IHCP: Contract/Good-faith effort to contract; 
</v>
      </c>
      <c r="DQ73" s="254" t="str">
        <f>IF(ISNUMBER(FIND(analysismethod10,'III_Plan comp 438.68 {Plan 5}'!BJ$15)),"",'III_Plan comp 438.68 {Plan 5}'!BJ$15&amp;analysismethod10)</f>
        <v xml:space="preserve">Language Capabilities: Contract
IHCP: Contract/Good-faith effort to contract; 
</v>
      </c>
      <c r="DR73" s="254" t="str">
        <f>IF(ISNUMBER(FIND(analysismethod10,'III_Plan comp 438.68 {Plan 5}'!BK$15)),"",'III_Plan comp 438.68 {Plan 5}'!BK$15&amp;analysismethod10)</f>
        <v xml:space="preserve">Language Capabilities: Contract
IHCP: Contract/Good-faith effort to contract; 
</v>
      </c>
      <c r="DS73" s="254" t="str">
        <f>IF(ISNUMBER(FIND(analysismethod10,'III_Plan comp 438.68 {Plan 5}'!BL$15)),"",'III_Plan comp 438.68 {Plan 5}'!BL$15&amp;analysismethod10)</f>
        <v xml:space="preserve">Language Capabilities: Contract
IHCP: Contract/Good-faith effort to contract; 
</v>
      </c>
      <c r="DT73" s="254" t="str">
        <f>IF(ISNUMBER(FIND(analysismethod10,'III_Plan comp 438.68 {Plan 5}'!BM$15)),"",'III_Plan comp 438.68 {Plan 5}'!BM$15&amp;analysismethod10)</f>
        <v xml:space="preserve">Language Capabilities: Contract
IHCP: Contract/Good-faith effort to contract; 
</v>
      </c>
      <c r="DU73" s="254" t="str">
        <f>IF(ISNUMBER(FIND(analysismethod10,'III_Plan comp 438.68 {Plan 5}'!BN$15)),"",'III_Plan comp 438.68 {Plan 5}'!BN$15&amp;analysismethod10)</f>
        <v xml:space="preserve">Language Capabilities: Contract
IHCP: Contract/Good-faith effort to contract; 
</v>
      </c>
      <c r="DV73" s="254" t="str">
        <f>IF(ISNUMBER(FIND(analysismethod10,'III_Plan comp 438.68 {Plan 5}'!BO$15)),"",'III_Plan comp 438.68 {Plan 5}'!BO$15&amp;analysismethod10)</f>
        <v xml:space="preserve">Language Capabilities: Contract
IHCP: Contract/Good-faith effort to contract; 
</v>
      </c>
      <c r="DW73" s="254" t="str">
        <f>IF(ISNUMBER(FIND(analysismethod10,'III_Plan comp 438.68 {Plan 5}'!BP$15)),"",'III_Plan comp 438.68 {Plan 5}'!BP$15&amp;analysismethod10)</f>
        <v xml:space="preserve">Language Capabilities: Contract
IHCP: Contract/Good-faith effort to contract; 
</v>
      </c>
      <c r="DX73" s="254" t="str">
        <f>IF(ISNUMBER(FIND(analysismethod10,'III_Plan comp 438.68 {Plan 5}'!BQ$15)),"",'III_Plan comp 438.68 {Plan 5}'!BQ$15&amp;analysismethod10)</f>
        <v xml:space="preserve">Language Capabilities: Contract
IHCP: Contract/Good-faith effort to contract; 
</v>
      </c>
      <c r="DY73" s="254" t="str">
        <f>IF(ISNUMBER(FIND(analysismethod10,'III_Plan comp 438.68 {Plan 5}'!BR$15)),"",'III_Plan comp 438.68 {Plan 5}'!BR$15&amp;analysismethod10)</f>
        <v xml:space="preserve">Language Capabilities: Contract
IHCP: Contract/Good-faith effort to contract; 
</v>
      </c>
      <c r="DZ73" s="254" t="str">
        <f>IF(ISNUMBER(FIND(analysismethod10,'III_Plan comp 438.68 {Plan 5}'!BS$15)),"",'III_Plan comp 438.68 {Plan 5}'!BS$15&amp;analysismethod10)</f>
        <v xml:space="preserve">Language Capabilities: Contract
IHCP: Contract/Good-faith effort to contract; 
</v>
      </c>
      <c r="EA73" s="254" t="str">
        <f>IF(ISNUMBER(FIND(analysismethod10,'III_Plan comp 438.68 {Plan 5}'!BT$15)),"",'III_Plan comp 438.68 {Plan 5}'!BT$15&amp;analysismethod10)</f>
        <v xml:space="preserve">Language Capabilities: Contract
IHCP: Contract/Good-faith effort to contract; 
</v>
      </c>
      <c r="EB73" s="254" t="str">
        <f>IF(ISNUMBER(FIND(analysismethod10,'III_Plan comp 438.68 {Plan 5}'!BU$15)),"",'III_Plan comp 438.68 {Plan 5}'!BU$15&amp;analysismethod10)</f>
        <v xml:space="preserve">Language Capabilities: Contract
IHCP: Contract/Good-faith effort to contract; 
</v>
      </c>
      <c r="EC73" s="254" t="str">
        <f>IF(ISNUMBER(FIND(analysismethod10,'III_Plan comp 438.68 {Plan 5}'!BV$15)),"",'III_Plan comp 438.68 {Plan 5}'!BV$15&amp;analysismethod10)</f>
        <v xml:space="preserve">Language Capabilities: Contract
IHCP: Contract/Good-faith effort to contract; 
</v>
      </c>
      <c r="ED73" s="254" t="str">
        <f>IF(ISNUMBER(FIND(analysismethod10,'III_Plan comp 438.68 {Plan 5}'!BW$15)),"",'III_Plan comp 438.68 {Plan 5}'!BW$15&amp;analysismethod10)</f>
        <v xml:space="preserve">Language Capabilities: Contract
IHCP: Contract/Good-faith effort to contract; 
</v>
      </c>
      <c r="EE73" s="254" t="str">
        <f>IF(ISNUMBER(FIND(analysismethod10,'III_Plan comp 438.68 {Plan 5}'!BX$15)),"",'III_Plan comp 438.68 {Plan 5}'!BX$15&amp;analysismethod10)</f>
        <v xml:space="preserve">Language Capabilities: Contract
IHCP: Contract/Good-faith effort to contract; 
</v>
      </c>
      <c r="EF73" s="254" t="str">
        <f>IF(ISNUMBER(FIND(analysismethod10,'III_Plan comp 438.68 {Plan 5}'!BY$15)),"",'III_Plan comp 438.68 {Plan 5}'!BY$15&amp;analysismethod10)</f>
        <v xml:space="preserve">Language Capabilities: Contract
IHCP: Contract/Good-faith effort to contract; 
</v>
      </c>
      <c r="EG73" s="254" t="str">
        <f>IF(ISNUMBER(FIND(analysismethod10,'III_Plan comp 438.68 {Plan 5}'!BZ$15)),"",'III_Plan comp 438.68 {Plan 5}'!BZ$15&amp;analysismethod10)</f>
        <v xml:space="preserve">Language Capabilities: Contract
IHCP: Contract/Good-faith effort to contract; 
</v>
      </c>
      <c r="EH73" s="254" t="str">
        <f>IF(ISNUMBER(FIND(analysismethod10,'III_Plan comp 438.68 {Plan 5}'!CA$15)),"",'III_Plan comp 438.68 {Plan 5}'!CA$15&amp;analysismethod10)</f>
        <v xml:space="preserve">Language Capabilities: Contract
IHCP: Contract/Good-faith effort to contract; 
</v>
      </c>
      <c r="EI73" s="254" t="str">
        <f>IF(ISNUMBER(FIND(analysismethod10,'III_Plan comp 438.68 {Plan 5}'!CB$15)),"",'III_Plan comp 438.68 {Plan 5}'!CB$15&amp;analysismethod10)</f>
        <v xml:space="preserve">Language Capabilities: Contract
IHCP: Contract/Good-faith effort to contract; 
</v>
      </c>
      <c r="EJ73" s="254" t="str">
        <f>IF(ISNUMBER(FIND(analysismethod10,'III_Plan comp 438.68 {Plan 5}'!CC$15)),"",'III_Plan comp 438.68 {Plan 5}'!CC$15&amp;analysismethod10)</f>
        <v xml:space="preserve">Language Capabilities: Contract
IHCP: Contract/Good-faith effort to contract; 
</v>
      </c>
      <c r="EK73" s="254" t="str">
        <f>IF(ISNUMBER(FIND(analysismethod10,'III_Plan comp 438.68 {Plan 5}'!CD$15)),"",'III_Plan comp 438.68 {Plan 5}'!CD$15&amp;analysismethod10)</f>
        <v xml:space="preserve">Language Capabilities: Contract
IHCP: Contract/Good-faith effort to contract; 
</v>
      </c>
      <c r="EL73" s="254" t="str">
        <f>IF(ISNUMBER(FIND(analysismethod10,'III_Plan comp 438.68 {Plan 5}'!CE$15)),"",'III_Plan comp 438.68 {Plan 5}'!CE$15&amp;analysismethod10)</f>
        <v xml:space="preserve">Language Capabilities: Contract
IHCP: Contract/Good-faith effort to contract; 
</v>
      </c>
      <c r="EM73" s="254" t="str">
        <f>IF(ISNUMBER(FIND(analysismethod10,'III_Plan comp 438.68 {Plan 5}'!CF$15)),"",'III_Plan comp 438.68 {Plan 5}'!CF$15&amp;analysismethod10)</f>
        <v xml:space="preserve">Language Capabilities: Contract
IHCP: Contract/Good-faith effort to contract; 
</v>
      </c>
      <c r="EN73" s="254" t="str">
        <f>IF(ISNUMBER(FIND(analysismethod10,'III_Plan comp 438.68 {Plan 5}'!CG$15)),"",'III_Plan comp 438.68 {Plan 5}'!CG$15&amp;analysismethod10)</f>
        <v xml:space="preserve">Language Capabilities: Contract
IHCP: Contract/Good-faith effort to contract; 
</v>
      </c>
      <c r="EO73" s="254" t="str">
        <f>IF(ISNUMBER(FIND(analysismethod10,'III_Plan comp 438.68 {Plan 5}'!CH$15)),"",'III_Plan comp 438.68 {Plan 5}'!CH$15&amp;analysismethod10)</f>
        <v xml:space="preserve">Language Capabilities: Contract
IHCP: Contract/Good-faith effort to contract; 
</v>
      </c>
      <c r="EP73" s="254" t="str">
        <f>IF(ISNUMBER(FIND(analysismethod10,'III_Plan comp 438.68 {Plan 5}'!CI$15)),"",'III_Plan comp 438.68 {Plan 5}'!CI$15&amp;analysismethod10)</f>
        <v xml:space="preserve">Language Capabilities: Contract
IHCP: Contract/Good-faith effort to contract; 
</v>
      </c>
      <c r="EQ73" s="254" t="str">
        <f>IF(ISNUMBER(FIND(analysismethod10,'III_Plan comp 438.68 {Plan 5}'!CJ$15)),"",'III_Plan comp 438.68 {Plan 5}'!CJ$15&amp;analysismethod10)</f>
        <v xml:space="preserve">Language Capabilities: Contract
IHCP: Contract/Good-faith effort to contract; 
</v>
      </c>
      <c r="ER73" s="254" t="str">
        <f>IF(ISNUMBER(FIND(analysismethod10,'III_Plan comp 438.68 {Plan 5}'!CK$15)),"",'III_Plan comp 438.68 {Plan 5}'!CK$15&amp;analysismethod10)</f>
        <v xml:space="preserve">Language Capabilities: Contract
IHCP: Contract/Good-faith effort to contract; 
</v>
      </c>
      <c r="ES73" s="254" t="str">
        <f>IF(ISNUMBER(FIND(analysismethod10,'III_Plan comp 438.68 {Plan 5}'!CL$15)),"",'III_Plan comp 438.68 {Plan 5}'!CL$15&amp;analysismethod10)</f>
        <v xml:space="preserve">Language Capabilities: Contract
IHCP: Contract/Good-faith effort to contract; 
</v>
      </c>
      <c r="ET73" s="254" t="str">
        <f>IF(ISNUMBER(FIND(analysismethod10,'III_Plan comp 438.68 {Plan 5}'!CM$15)),"",'III_Plan comp 438.68 {Plan 5}'!CM$15&amp;analysismethod10)</f>
        <v xml:space="preserve">Language Capabilities: Contract
IHCP: Contract/Good-faith effort to contract; 
</v>
      </c>
      <c r="EU73" s="254" t="str">
        <f>IF(ISNUMBER(FIND(analysismethod10,'III_Plan comp 438.68 {Plan 5}'!CN$15)),"",'III_Plan comp 438.68 {Plan 5}'!CN$15&amp;analysismethod10)</f>
        <v xml:space="preserve">Language Capabilities: Contract
IHCP: Contract/Good-faith effort to contract; 
</v>
      </c>
      <c r="EV73" s="254" t="str">
        <f>IF(ISNUMBER(FIND(analysismethod10,'III_Plan comp 438.68 {Plan 5}'!CO$15)),"",'III_Plan comp 438.68 {Plan 5}'!CO$15&amp;analysismethod10)</f>
        <v xml:space="preserve">Language Capabilities: Contract
IHCP: Contract/Good-faith effort to contract; 
</v>
      </c>
      <c r="EW73" s="254" t="str">
        <f>IF(ISNUMBER(FIND(analysismethod10,'III_Plan comp 438.68 {Plan 5}'!CP$15)),"",'III_Plan comp 438.68 {Plan 5}'!CP$15&amp;analysismethod10)</f>
        <v xml:space="preserve">Language Capabilities: Contract
IHCP: Contract/Good-faith effort to contract; 
</v>
      </c>
      <c r="EX73" s="254" t="str">
        <f>IF(ISNUMBER(FIND(analysismethod10,'III_Plan comp 438.68 {Plan 5}'!CQ$15)),"",'III_Plan comp 438.68 {Plan 5}'!CQ$15&amp;analysismethod10)</f>
        <v xml:space="preserve">Language Capabilities: Contract
IHCP: Contract/Good-faith effort to contract; 
</v>
      </c>
      <c r="EY73" s="254" t="str">
        <f>IF(ISNUMBER(FIND(analysismethod10,'III_Plan comp 438.68 {Plan 5}'!CR$15)),"",'III_Plan comp 438.68 {Plan 5}'!CR$15&amp;analysismethod10)</f>
        <v xml:space="preserve">Language Capabilities: Contract
IHCP: Contract/Good-faith effort to contract; 
</v>
      </c>
      <c r="EZ73" s="254" t="str">
        <f>IF(ISNUMBER(FIND(analysismethod10,'III_Plan comp 438.68 {Plan 5}'!CS$15)),"",'III_Plan comp 438.68 {Plan 5}'!CS$15&amp;analysismethod10)</f>
        <v xml:space="preserve">Language Capabilities: Contract
IHCP: Contract/Good-faith effort to contract; 
</v>
      </c>
      <c r="FA73" s="254" t="str">
        <f>IF(ISNUMBER(FIND(analysismethod10,'III_Plan comp 438.68 {Plan 5}'!CT$15)),"",'III_Plan comp 438.68 {Plan 5}'!CT$15&amp;analysismethod10)</f>
        <v xml:space="preserve">Language Capabilities: Contract
IHCP: Contract/Good-faith effort to contract; 
</v>
      </c>
      <c r="FB73" s="254" t="str">
        <f>IF(ISNUMBER(FIND(analysismethod10,'III_Plan comp 438.68 {Plan 5}'!CU$15)),"",'III_Plan comp 438.68 {Plan 5}'!CU$15&amp;analysismethod10)</f>
        <v xml:space="preserve">Language Capabilities: Contract
IHCP: Contract/Good-faith effort to contract; 
</v>
      </c>
      <c r="FC73" s="254" t="str">
        <f>IF(ISNUMBER(FIND(analysismethod10,'III_Plan comp 438.68 {Plan 5}'!CV$15)),"",'III_Plan comp 438.68 {Plan 5}'!CV$15&amp;analysismethod10)</f>
        <v xml:space="preserve">Language Capabilities: Contract
IHCP: Contract/Good-faith effort to contract; 
</v>
      </c>
      <c r="FD73" s="254" t="str">
        <f>IF(ISNUMBER(FIND(analysismethod10,'III_Plan comp 438.68 {Plan 5}'!CW$15)),"",'III_Plan comp 438.68 {Plan 5}'!CW$15&amp;analysismethod10)</f>
        <v xml:space="preserve">Language Capabilities: Contract
IHCP: Contract/Good-faith effort to contract; 
</v>
      </c>
      <c r="FE73" s="254" t="str">
        <f>IF(ISNUMBER(FIND(analysismethod10,'III_Plan comp 438.68 {Plan 5}'!CX$15)),"",'III_Plan comp 438.68 {Plan 5}'!CX$15&amp;analysismethod10)</f>
        <v xml:space="preserve">Language Capabilities: Contract
IHCP: Contract/Good-faith effort to contract; 
</v>
      </c>
      <c r="FF73" s="254" t="str">
        <f>IF(ISNUMBER(FIND(analysismethod10,'III_Plan comp 438.68 {Plan 5}'!CY$15)),"",'III_Plan comp 438.68 {Plan 5}'!CY$15&amp;analysismethod10)</f>
        <v xml:space="preserve">Language Capabilities: Contract
IHCP: Contract/Good-faith effort to contract; 
</v>
      </c>
      <c r="FG73" s="254" t="str">
        <f>IF(ISNUMBER(FIND(analysismethod10,'III_Plan comp 438.68 {Plan 5}'!CZ$15)),"",'III_Plan comp 438.68 {Plan 5}'!CZ$15&amp;analysismethod10)</f>
        <v xml:space="preserve">Language Capabilities: Contract
IHCP: Contract/Good-faith effort to contract;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Contract/Good faith effort to contract ; 
Network Adequacy Certification Tool (NACT); 
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Timely Access Data Tool (TADT); 
</v>
      </c>
      <c r="BO83" s="251" t="str">
        <f>IF(ISNUMBER(FIND(analysismethod8,'III_Plan comp 438.68 {Plan 6}'!H$15)),"",'III_Plan comp 438.68 {Plan 6}'!H$15&amp;analysismethod8)</f>
        <v xml:space="preserve">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Contract/Good faith effort to contract ; 
Network Adequacy Certification Tool (NACT); 
Timely Access Data Tool (TADT); 
</v>
      </c>
      <c r="BX83" s="251" t="str">
        <f>IF(ISNUMBER(FIND(analysismethod8,'III_Plan comp 438.68 {Plan 6}'!Q$15)),"",'III_Plan comp 438.68 {Plan 6}'!Q$15&amp;analysismethod8)</f>
        <v xml:space="preserve">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Network Adequacy Certification Tool (NACT); 
</v>
      </c>
      <c r="BM84" s="251" t="str">
        <f>IF(ISNUMBER(FIND(analysismethod9,'III_Plan comp 438.68 {Plan 6}'!F$15)),"",'III_Plan comp 438.68 {Plan 6}'!F$15&amp;analysismethod9)</f>
        <v xml:space="preserve">Network Adequacy Certification Tool (NACT); 
</v>
      </c>
      <c r="BN84" s="251" t="str">
        <f>IF(ISNUMBER(FIND(analysismethod9,'III_Plan comp 438.68 {Plan 6}'!G$15)),"",'III_Plan comp 438.68 {Plan 6}'!G$15&amp;analysismethod9)</f>
        <v xml:space="preserve">Network Adequacy Certification Tool (NACT); 
</v>
      </c>
      <c r="BO84" s="251" t="str">
        <f>IF(ISNUMBER(FIND(analysismethod9,'III_Plan comp 438.68 {Plan 6}'!H$15)),"",'III_Plan comp 438.68 {Plan 6}'!H$15&amp;analysismethod9)</f>
        <v xml:space="preserve">Network Adequacy Certification Tool (NACT); 
</v>
      </c>
      <c r="BP84" s="251" t="str">
        <f>IF(ISNUMBER(FIND(analysismethod9,'III_Plan comp 438.68 {Plan 6}'!I$15)),"",'III_Plan comp 438.68 {Plan 6}'!I$15&amp;analysismethod9)</f>
        <v xml:space="preserve">Network Adequacy Certification Tool (NACT); 
</v>
      </c>
      <c r="BQ84" s="251" t="str">
        <f>IF(ISNUMBER(FIND(analysismethod9,'III_Plan comp 438.68 {Plan 6}'!J$15)),"",'III_Plan comp 438.68 {Plan 6}'!J$15&amp;analysismethod9)</f>
        <v xml:space="preserve">Network Adequacy Certification Tool (NACT); 
</v>
      </c>
      <c r="BR84" s="251" t="str">
        <f>IF(ISNUMBER(FIND(analysismethod9,'III_Plan comp 438.68 {Plan 6}'!K$15)),"",'III_Plan comp 438.68 {Plan 6}'!K$15&amp;analysismethod9)</f>
        <v xml:space="preserve">Network Adequacy Certification Tool (NACT); 
</v>
      </c>
      <c r="BS84" s="251" t="str">
        <f>IF(ISNUMBER(FIND(analysismethod9,'III_Plan comp 438.68 {Plan 6}'!L$15)),"",'III_Plan comp 438.68 {Plan 6}'!L$15&amp;analysismethod9)</f>
        <v xml:space="preserve">Network Adequacy Certification Tool (NACT); 
</v>
      </c>
      <c r="BT84" s="251" t="str">
        <f>IF(ISNUMBER(FIND(analysismethod9,'III_Plan comp 438.68 {Plan 6}'!M$15)),"",'III_Plan comp 438.68 {Plan 6}'!M$15&amp;analysismethod9)</f>
        <v xml:space="preserve">Network Adequacy Certification Tool (NACT); 
</v>
      </c>
      <c r="BU84" s="251" t="str">
        <f>IF(ISNUMBER(FIND(analysismethod9,'III_Plan comp 438.68 {Plan 6}'!N$15)),"",'III_Plan comp 438.68 {Plan 6}'!N$15&amp;analysismethod9)</f>
        <v xml:space="preserve">Network Adequacy Certification Tool (NACT); 
</v>
      </c>
      <c r="BV84" s="251" t="str">
        <f>IF(ISNUMBER(FIND(analysismethod9,'III_Plan comp 438.68 {Plan 6}'!O$15)),"",'III_Plan comp 438.68 {Plan 6}'!O$15&amp;analysismethod9)</f>
        <v xml:space="preserve">Network Adequacy Certification Tool (NACT); 
</v>
      </c>
      <c r="BW84" s="251" t="str">
        <f>IF(ISNUMBER(FIND(analysismethod9,'III_Plan comp 438.68 {Plan 6}'!P$15)),"",'III_Plan comp 438.68 {Plan 6}'!P$15&amp;analysismethod9)</f>
        <v/>
      </c>
      <c r="BX84" s="251" t="str">
        <f>IF(ISNUMBER(FIND(analysismethod9,'III_Plan comp 438.68 {Plan 6}'!Q$15)),"",'III_Plan comp 438.68 {Plan 6}'!Q$15&amp;analysismethod9)</f>
        <v xml:space="preserve">Network Adequacy Certification Tool (NACT); 
</v>
      </c>
      <c r="BY84" s="251" t="str">
        <f>IF(ISNUMBER(FIND(analysismethod9,'III_Plan comp 438.68 {Plan 6}'!R$15)),"",'III_Plan comp 438.68 {Plan 6}'!R$15&amp;analysismethod9)</f>
        <v xml:space="preserve">Network Adequacy Certification Tool (NACT); 
</v>
      </c>
      <c r="BZ84" s="251" t="str">
        <f>IF(ISNUMBER(FIND(analysismethod9,'III_Plan comp 438.68 {Plan 6}'!S$15)),"",'III_Plan comp 438.68 {Plan 6}'!S$15&amp;analysismethod9)</f>
        <v xml:space="preserve">Network Adequacy Certification Tool (NACT); 
</v>
      </c>
      <c r="CA84" s="251" t="str">
        <f>IF(ISNUMBER(FIND(analysismethod9,'III_Plan comp 438.68 {Plan 6}'!T$15)),"",'III_Plan comp 438.68 {Plan 6}'!T$15&amp;analysismethod9)</f>
        <v xml:space="preserve">Network Adequacy Certification Tool (NACT); 
</v>
      </c>
      <c r="CB84" s="251" t="str">
        <f>IF(ISNUMBER(FIND(analysismethod9,'III_Plan comp 438.68 {Plan 6}'!U$15)),"",'III_Plan comp 438.68 {Plan 6}'!U$15&amp;analysismethod9)</f>
        <v xml:space="preserve">Network Adequacy Certification Tool (NACT); 
</v>
      </c>
      <c r="CC84" s="251" t="str">
        <f>IF(ISNUMBER(FIND(analysismethod9,'III_Plan comp 438.68 {Plan 6}'!V$15)),"",'III_Plan comp 438.68 {Plan 6}'!V$15&amp;analysismethod9)</f>
        <v xml:space="preserve">Network Adequacy Certification Tool (NACT); 
</v>
      </c>
      <c r="CD84" s="251" t="str">
        <f>IF(ISNUMBER(FIND(analysismethod9,'III_Plan comp 438.68 {Plan 6}'!W$15)),"",'III_Plan comp 438.68 {Plan 6}'!W$15&amp;analysismethod9)</f>
        <v xml:space="preserve">Network Adequacy Certification Tool (NACT); 
</v>
      </c>
      <c r="CE84" s="251" t="str">
        <f>IF(ISNUMBER(FIND(analysismethod9,'III_Plan comp 438.68 {Plan 6}'!X$15)),"",'III_Plan comp 438.68 {Plan 6}'!X$15&amp;analysismethod9)</f>
        <v xml:space="preserve">Network Adequacy Certification Tool (NACT); 
</v>
      </c>
      <c r="CF84" s="251" t="str">
        <f>IF(ISNUMBER(FIND(analysismethod9,'III_Plan comp 438.68 {Plan 6}'!Y$15)),"",'III_Plan comp 438.68 {Plan 6}'!Y$15&amp;analysismethod9)</f>
        <v xml:space="preserve">Network Adequacy Certification Tool (NACT); 
</v>
      </c>
      <c r="CG84" s="251" t="str">
        <f>IF(ISNUMBER(FIND(analysismethod9,'III_Plan comp 438.68 {Plan 6}'!Z$15)),"",'III_Plan comp 438.68 {Plan 6}'!Z$15&amp;analysismethod9)</f>
        <v xml:space="preserve">Network Adequacy Certification Tool (NACT); 
</v>
      </c>
      <c r="CH84" s="251" t="str">
        <f>IF(ISNUMBER(FIND(analysismethod9,'III_Plan comp 438.68 {Plan 6}'!AA$15)),"",'III_Plan comp 438.68 {Plan 6}'!AA$15&amp;analysismethod9)</f>
        <v xml:space="preserve">Network Adequacy Certification Tool (NACT); 
</v>
      </c>
      <c r="CI84" s="251" t="str">
        <f>IF(ISNUMBER(FIND(analysismethod9,'III_Plan comp 438.68 {Plan 6}'!AB$15)),"",'III_Plan comp 438.68 {Plan 6}'!AB$15&amp;analysismethod9)</f>
        <v xml:space="preserve">Network Adequacy Certification Tool (NACT); 
</v>
      </c>
      <c r="CJ84" s="251" t="str">
        <f>IF(ISNUMBER(FIND(analysismethod9,'III_Plan comp 438.68 {Plan 6}'!AC$15)),"",'III_Plan comp 438.68 {Plan 6}'!AC$15&amp;analysismethod9)</f>
        <v xml:space="preserve">Network Adequacy Certification Tool (NACT); 
</v>
      </c>
      <c r="CK84" s="251" t="str">
        <f>IF(ISNUMBER(FIND(analysismethod9,'III_Plan comp 438.68 {Plan 6}'!AD$15)),"",'III_Plan comp 438.68 {Plan 6}'!AD$15&amp;analysismethod9)</f>
        <v xml:space="preserve">Network Adequacy Certification Tool (NACT); 
</v>
      </c>
      <c r="CL84" s="251" t="str">
        <f>IF(ISNUMBER(FIND(analysismethod9,'III_Plan comp 438.68 {Plan 6}'!AE$15)),"",'III_Plan comp 438.68 {Plan 6}'!AE$15&amp;analysismethod9)</f>
        <v xml:space="preserve">Network Adequacy Certification Tool (NACT); 
</v>
      </c>
      <c r="CM84" s="251" t="str">
        <f>IF(ISNUMBER(FIND(analysismethod9,'III_Plan comp 438.68 {Plan 6}'!AF$15)),"",'III_Plan comp 438.68 {Plan 6}'!AF$15&amp;analysismethod9)</f>
        <v xml:space="preserve">Network Adequacy Certification Tool (NACT); 
</v>
      </c>
      <c r="CN84" s="251" t="str">
        <f>IF(ISNUMBER(FIND(analysismethod9,'III_Plan comp 438.68 {Plan 6}'!AG$15)),"",'III_Plan comp 438.68 {Plan 6}'!AG$15&amp;analysismethod9)</f>
        <v xml:space="preserve">Network Adequacy Certification Tool (NACT); 
</v>
      </c>
      <c r="CO84" s="251" t="str">
        <f>IF(ISNUMBER(FIND(analysismethod9,'III_Plan comp 438.68 {Plan 6}'!AH$15)),"",'III_Plan comp 438.68 {Plan 6}'!AH$15&amp;analysismethod9)</f>
        <v xml:space="preserve">Network Adequacy Certification Tool (NACT); 
</v>
      </c>
      <c r="CP84" s="251" t="str">
        <f>IF(ISNUMBER(FIND(analysismethod9,'III_Plan comp 438.68 {Plan 6}'!AI$15)),"",'III_Plan comp 438.68 {Plan 6}'!AI$15&amp;analysismethod9)</f>
        <v xml:space="preserve">Network Adequacy Certification Tool (NACT); 
</v>
      </c>
      <c r="CQ84" s="251" t="str">
        <f>IF(ISNUMBER(FIND(analysismethod9,'III_Plan comp 438.68 {Plan 6}'!AJ$15)),"",'III_Plan comp 438.68 {Plan 6}'!AJ$15&amp;analysismethod9)</f>
        <v xml:space="preserve">Network Adequacy Certification Tool (NACT); 
</v>
      </c>
      <c r="CR84" s="251" t="str">
        <f>IF(ISNUMBER(FIND(analysismethod9,'III_Plan comp 438.68 {Plan 6}'!AK$15)),"",'III_Plan comp 438.68 {Plan 6}'!AK$15&amp;analysismethod9)</f>
        <v xml:space="preserve">Network Adequacy Certification Tool (NACT); 
</v>
      </c>
      <c r="CS84" s="251" t="str">
        <f>IF(ISNUMBER(FIND(analysismethod9,'III_Plan comp 438.68 {Plan 6}'!AL$15)),"",'III_Plan comp 438.68 {Plan 6}'!AL$15&amp;analysismethod9)</f>
        <v xml:space="preserve">Network Adequacy Certification Tool (NACT); 
</v>
      </c>
      <c r="CT84" s="251" t="str">
        <f>IF(ISNUMBER(FIND(analysismethod9,'III_Plan comp 438.68 {Plan 6}'!AM$15)),"",'III_Plan comp 438.68 {Plan 6}'!AM$15&amp;analysismethod9)</f>
        <v xml:space="preserve">Network Adequacy Certification Tool (NACT); 
</v>
      </c>
      <c r="CU84" s="251" t="str">
        <f>IF(ISNUMBER(FIND(analysismethod9,'III_Plan comp 438.68 {Plan 6}'!AN$15)),"",'III_Plan comp 438.68 {Plan 6}'!AN$15&amp;analysismethod9)</f>
        <v xml:space="preserve">Network Adequacy Certification Tool (NACT); 
</v>
      </c>
      <c r="CV84" s="251" t="str">
        <f>IF(ISNUMBER(FIND(analysismethod9,'III_Plan comp 438.68 {Plan 6}'!AO$15)),"",'III_Plan comp 438.68 {Plan 6}'!AO$15&amp;analysismethod9)</f>
        <v xml:space="preserve">Network Adequacy Certification Tool (NACT); 
</v>
      </c>
      <c r="CW84" s="251" t="str">
        <f>IF(ISNUMBER(FIND(analysismethod9,'III_Plan comp 438.68 {Plan 6}'!AP$15)),"",'III_Plan comp 438.68 {Plan 6}'!AP$15&amp;analysismethod9)</f>
        <v xml:space="preserve">Network Adequacy Certification Tool (NACT); 
</v>
      </c>
      <c r="CX84" s="251" t="str">
        <f>IF(ISNUMBER(FIND(analysismethod9,'III_Plan comp 438.68 {Plan 6}'!AQ$15)),"",'III_Plan comp 438.68 {Plan 6}'!AQ$15&amp;analysismethod9)</f>
        <v xml:space="preserve">Network Adequacy Certification Tool (NACT); 
</v>
      </c>
      <c r="CY84" s="251" t="str">
        <f>IF(ISNUMBER(FIND(analysismethod9,'III_Plan comp 438.68 {Plan 6}'!AR$15)),"",'III_Plan comp 438.68 {Plan 6}'!AR$15&amp;analysismethod9)</f>
        <v xml:space="preserve">Network Adequacy Certification Tool (NACT); 
</v>
      </c>
      <c r="CZ84" s="251" t="str">
        <f>IF(ISNUMBER(FIND(analysismethod9,'III_Plan comp 438.68 {Plan 6}'!AS$15)),"",'III_Plan comp 438.68 {Plan 6}'!AS$15&amp;analysismethod9)</f>
        <v xml:space="preserve">Network Adequacy Certification Tool (NACT); 
</v>
      </c>
      <c r="DA84" s="251" t="str">
        <f>IF(ISNUMBER(FIND(analysismethod9,'III_Plan comp 438.68 {Plan 6}'!AT$15)),"",'III_Plan comp 438.68 {Plan 6}'!AT$15&amp;analysismethod9)</f>
        <v xml:space="preserve">Network Adequacy Certification Tool (NACT); 
</v>
      </c>
      <c r="DB84" s="251" t="str">
        <f>IF(ISNUMBER(FIND(analysismethod9,'III_Plan comp 438.68 {Plan 6}'!AU$15)),"",'III_Plan comp 438.68 {Plan 6}'!AU$15&amp;analysismethod9)</f>
        <v xml:space="preserve">Network Adequacy Certification Tool (NACT); 
</v>
      </c>
      <c r="DC84" s="251" t="str">
        <f>IF(ISNUMBER(FIND(analysismethod9,'III_Plan comp 438.68 {Plan 6}'!AV$15)),"",'III_Plan comp 438.68 {Plan 6}'!AV$15&amp;analysismethod9)</f>
        <v xml:space="preserve">Network Adequacy Certification Tool (NACT); 
</v>
      </c>
      <c r="DD84" s="251" t="str">
        <f>IF(ISNUMBER(FIND(analysismethod9,'III_Plan comp 438.68 {Plan 6}'!AW$15)),"",'III_Plan comp 438.68 {Plan 6}'!AW$15&amp;analysismethod9)</f>
        <v xml:space="preserve">Network Adequacy Certification Tool (NACT); 
</v>
      </c>
      <c r="DE84" s="251" t="str">
        <f>IF(ISNUMBER(FIND(analysismethod9,'III_Plan comp 438.68 {Plan 6}'!AX$15)),"",'III_Plan comp 438.68 {Plan 6}'!AX$15&amp;analysismethod9)</f>
        <v xml:space="preserve">Network Adequacy Certification Tool (NACT); 
</v>
      </c>
      <c r="DF84" s="251" t="str">
        <f>IF(ISNUMBER(FIND(analysismethod9,'III_Plan comp 438.68 {Plan 6}'!AY$15)),"",'III_Plan comp 438.68 {Plan 6}'!AY$15&amp;analysismethod9)</f>
        <v xml:space="preserve">Network Adequacy Certification Tool (NACT); 
</v>
      </c>
      <c r="DG84" s="251" t="str">
        <f>IF(ISNUMBER(FIND(analysismethod9,'III_Plan comp 438.68 {Plan 6}'!AZ$15)),"",'III_Plan comp 438.68 {Plan 6}'!AZ$15&amp;analysismethod9)</f>
        <v xml:space="preserve">Network Adequacy Certification Tool (NACT); 
</v>
      </c>
      <c r="DH84" s="251" t="str">
        <f>IF(ISNUMBER(FIND(analysismethod9,'III_Plan comp 438.68 {Plan 6}'!BA$15)),"",'III_Plan comp 438.68 {Plan 6}'!BA$15&amp;analysismethod9)</f>
        <v xml:space="preserve">Network Adequacy Certification Tool (NACT); 
</v>
      </c>
      <c r="DI84" s="251" t="str">
        <f>IF(ISNUMBER(FIND(analysismethod9,'III_Plan comp 438.68 {Plan 6}'!BB$15)),"",'III_Plan comp 438.68 {Plan 6}'!BB$15&amp;analysismethod9)</f>
        <v xml:space="preserve">Network Adequacy Certification Tool (NACT); 
</v>
      </c>
      <c r="DJ84" s="251" t="str">
        <f>IF(ISNUMBER(FIND(analysismethod9,'III_Plan comp 438.68 {Plan 6}'!BC$15)),"",'III_Plan comp 438.68 {Plan 6}'!BC$15&amp;analysismethod9)</f>
        <v xml:space="preserve">Network Adequacy Certification Tool (NACT); 
</v>
      </c>
      <c r="DK84" s="251" t="str">
        <f>IF(ISNUMBER(FIND(analysismethod9,'III_Plan comp 438.68 {Plan 6}'!BD$15)),"",'III_Plan comp 438.68 {Plan 6}'!BD$15&amp;analysismethod9)</f>
        <v xml:space="preserve">Network Adequacy Certification Tool (NACT); 
</v>
      </c>
      <c r="DL84" s="251" t="str">
        <f>IF(ISNUMBER(FIND(analysismethod9,'III_Plan comp 438.68 {Plan 6}'!BE$15)),"",'III_Plan comp 438.68 {Plan 6}'!BE$15&amp;analysismethod9)</f>
        <v xml:space="preserve">Network Adequacy Certification Tool (NACT); 
</v>
      </c>
      <c r="DM84" s="251" t="str">
        <f>IF(ISNUMBER(FIND(analysismethod9,'III_Plan comp 438.68 {Plan 6}'!BF$15)),"",'III_Plan comp 438.68 {Plan 6}'!BF$15&amp;analysismethod9)</f>
        <v xml:space="preserve">Network Adequacy Certification Tool (NACT); 
</v>
      </c>
      <c r="DN84" s="251" t="str">
        <f>IF(ISNUMBER(FIND(analysismethod9,'III_Plan comp 438.68 {Plan 6}'!BG$15)),"",'III_Plan comp 438.68 {Plan 6}'!BG$15&amp;analysismethod9)</f>
        <v xml:space="preserve">Network Adequacy Certification Tool (NACT); 
</v>
      </c>
      <c r="DO84" s="251" t="str">
        <f>IF(ISNUMBER(FIND(analysismethod9,'III_Plan comp 438.68 {Plan 6}'!BH$15)),"",'III_Plan comp 438.68 {Plan 6}'!BH$15&amp;analysismethod9)</f>
        <v xml:space="preserve">Network Adequacy Certification Tool (NACT); 
</v>
      </c>
      <c r="DP84" s="251" t="str">
        <f>IF(ISNUMBER(FIND(analysismethod9,'III_Plan comp 438.68 {Plan 6}'!BI$15)),"",'III_Plan comp 438.68 {Plan 6}'!BI$15&amp;analysismethod9)</f>
        <v xml:space="preserve">Network Adequacy Certification Tool (NACT); 
</v>
      </c>
      <c r="DQ84" s="251" t="str">
        <f>IF(ISNUMBER(FIND(analysismethod9,'III_Plan comp 438.68 {Plan 6}'!BJ$15)),"",'III_Plan comp 438.68 {Plan 6}'!BJ$15&amp;analysismethod9)</f>
        <v xml:space="preserve">Network Adequacy Certification Tool (NACT); 
</v>
      </c>
      <c r="DR84" s="251" t="str">
        <f>IF(ISNUMBER(FIND(analysismethod9,'III_Plan comp 438.68 {Plan 6}'!BK$15)),"",'III_Plan comp 438.68 {Plan 6}'!BK$15&amp;analysismethod9)</f>
        <v xml:space="preserve">Network Adequacy Certification Tool (NACT); 
</v>
      </c>
      <c r="DS84" s="251" t="str">
        <f>IF(ISNUMBER(FIND(analysismethod9,'III_Plan comp 438.68 {Plan 6}'!BL$15)),"",'III_Plan comp 438.68 {Plan 6}'!BL$15&amp;analysismethod9)</f>
        <v xml:space="preserve">Network Adequacy Certification Tool (NACT); 
</v>
      </c>
      <c r="DT84" s="251" t="str">
        <f>IF(ISNUMBER(FIND(analysismethod9,'III_Plan comp 438.68 {Plan 6}'!BM$15)),"",'III_Plan comp 438.68 {Plan 6}'!BM$15&amp;analysismethod9)</f>
        <v xml:space="preserve">Network Adequacy Certification Tool (NACT); 
</v>
      </c>
      <c r="DU84" s="251" t="str">
        <f>IF(ISNUMBER(FIND(analysismethod9,'III_Plan comp 438.68 {Plan 6}'!BN$15)),"",'III_Plan comp 438.68 {Plan 6}'!BN$15&amp;analysismethod9)</f>
        <v xml:space="preserve">Network Adequacy Certification Tool (NACT); 
</v>
      </c>
      <c r="DV84" s="251" t="str">
        <f>IF(ISNUMBER(FIND(analysismethod9,'III_Plan comp 438.68 {Plan 6}'!BO$15)),"",'III_Plan comp 438.68 {Plan 6}'!BO$15&amp;analysismethod9)</f>
        <v xml:space="preserve">Network Adequacy Certification Tool (NACT); 
</v>
      </c>
      <c r="DW84" s="251" t="str">
        <f>IF(ISNUMBER(FIND(analysismethod9,'III_Plan comp 438.68 {Plan 6}'!BP$15)),"",'III_Plan comp 438.68 {Plan 6}'!BP$15&amp;analysismethod9)</f>
        <v xml:space="preserve">Network Adequacy Certification Tool (NACT); 
</v>
      </c>
      <c r="DX84" s="251" t="str">
        <f>IF(ISNUMBER(FIND(analysismethod9,'III_Plan comp 438.68 {Plan 6}'!BQ$15)),"",'III_Plan comp 438.68 {Plan 6}'!BQ$15&amp;analysismethod9)</f>
        <v xml:space="preserve">Network Adequacy Certification Tool (NACT); 
</v>
      </c>
      <c r="DY84" s="251" t="str">
        <f>IF(ISNUMBER(FIND(analysismethod9,'III_Plan comp 438.68 {Plan 6}'!BR$15)),"",'III_Plan comp 438.68 {Plan 6}'!BR$15&amp;analysismethod9)</f>
        <v xml:space="preserve">Network Adequacy Certification Tool (NACT); 
</v>
      </c>
      <c r="DZ84" s="251" t="str">
        <f>IF(ISNUMBER(FIND(analysismethod9,'III_Plan comp 438.68 {Plan 6}'!BS$15)),"",'III_Plan comp 438.68 {Plan 6}'!BS$15&amp;analysismethod9)</f>
        <v xml:space="preserve">Network Adequacy Certification Tool (NACT); 
</v>
      </c>
      <c r="EA84" s="251" t="str">
        <f>IF(ISNUMBER(FIND(analysismethod9,'III_Plan comp 438.68 {Plan 6}'!BT$15)),"",'III_Plan comp 438.68 {Plan 6}'!BT$15&amp;analysismethod9)</f>
        <v xml:space="preserve">Network Adequacy Certification Tool (NACT); 
</v>
      </c>
      <c r="EB84" s="251" t="str">
        <f>IF(ISNUMBER(FIND(analysismethod9,'III_Plan comp 438.68 {Plan 6}'!BU$15)),"",'III_Plan comp 438.68 {Plan 6}'!BU$15&amp;analysismethod9)</f>
        <v xml:space="preserve">Network Adequacy Certification Tool (NACT); 
</v>
      </c>
      <c r="EC84" s="251" t="str">
        <f>IF(ISNUMBER(FIND(analysismethod9,'III_Plan comp 438.68 {Plan 6}'!BV$15)),"",'III_Plan comp 438.68 {Plan 6}'!BV$15&amp;analysismethod9)</f>
        <v xml:space="preserve">Network Adequacy Certification Tool (NACT); 
</v>
      </c>
      <c r="ED84" s="251" t="str">
        <f>IF(ISNUMBER(FIND(analysismethod9,'III_Plan comp 438.68 {Plan 6}'!BW$15)),"",'III_Plan comp 438.68 {Plan 6}'!BW$15&amp;analysismethod9)</f>
        <v xml:space="preserve">Network Adequacy Certification Tool (NACT); 
</v>
      </c>
      <c r="EE84" s="251" t="str">
        <f>IF(ISNUMBER(FIND(analysismethod9,'III_Plan comp 438.68 {Plan 6}'!BX$15)),"",'III_Plan comp 438.68 {Plan 6}'!BX$15&amp;analysismethod9)</f>
        <v xml:space="preserve">Network Adequacy Certification Tool (NACT); 
</v>
      </c>
      <c r="EF84" s="251" t="str">
        <f>IF(ISNUMBER(FIND(analysismethod9,'III_Plan comp 438.68 {Plan 6}'!BY$15)),"",'III_Plan comp 438.68 {Plan 6}'!BY$15&amp;analysismethod9)</f>
        <v xml:space="preserve">Network Adequacy Certification Tool (NACT); 
</v>
      </c>
      <c r="EG84" s="251" t="str">
        <f>IF(ISNUMBER(FIND(analysismethod9,'III_Plan comp 438.68 {Plan 6}'!BZ$15)),"",'III_Plan comp 438.68 {Plan 6}'!BZ$15&amp;analysismethod9)</f>
        <v xml:space="preserve">Network Adequacy Certification Tool (NACT); 
</v>
      </c>
      <c r="EH84" s="251" t="str">
        <f>IF(ISNUMBER(FIND(analysismethod9,'III_Plan comp 438.68 {Plan 6}'!CA$15)),"",'III_Plan comp 438.68 {Plan 6}'!CA$15&amp;analysismethod9)</f>
        <v xml:space="preserve">Network Adequacy Certification Tool (NACT); 
</v>
      </c>
      <c r="EI84" s="251" t="str">
        <f>IF(ISNUMBER(FIND(analysismethod9,'III_Plan comp 438.68 {Plan 6}'!CB$15)),"",'III_Plan comp 438.68 {Plan 6}'!CB$15&amp;analysismethod9)</f>
        <v xml:space="preserve">Network Adequacy Certification Tool (NACT); 
</v>
      </c>
      <c r="EJ84" s="251" t="str">
        <f>IF(ISNUMBER(FIND(analysismethod9,'III_Plan comp 438.68 {Plan 6}'!CC$15)),"",'III_Plan comp 438.68 {Plan 6}'!CC$15&amp;analysismethod9)</f>
        <v xml:space="preserve">Network Adequacy Certification Tool (NACT); 
</v>
      </c>
      <c r="EK84" s="251" t="str">
        <f>IF(ISNUMBER(FIND(analysismethod9,'III_Plan comp 438.68 {Plan 6}'!CD$15)),"",'III_Plan comp 438.68 {Plan 6}'!CD$15&amp;analysismethod9)</f>
        <v xml:space="preserve">Network Adequacy Certification Tool (NACT); 
</v>
      </c>
      <c r="EL84" s="251" t="str">
        <f>IF(ISNUMBER(FIND(analysismethod9,'III_Plan comp 438.68 {Plan 6}'!CE$15)),"",'III_Plan comp 438.68 {Plan 6}'!CE$15&amp;analysismethod9)</f>
        <v xml:space="preserve">Network Adequacy Certification Tool (NACT); 
</v>
      </c>
      <c r="EM84" s="251" t="str">
        <f>IF(ISNUMBER(FIND(analysismethod9,'III_Plan comp 438.68 {Plan 6}'!CF$15)),"",'III_Plan comp 438.68 {Plan 6}'!CF$15&amp;analysismethod9)</f>
        <v xml:space="preserve">Network Adequacy Certification Tool (NACT); 
</v>
      </c>
      <c r="EN84" s="251" t="str">
        <f>IF(ISNUMBER(FIND(analysismethod9,'III_Plan comp 438.68 {Plan 6}'!CG$15)),"",'III_Plan comp 438.68 {Plan 6}'!CG$15&amp;analysismethod9)</f>
        <v xml:space="preserve">Network Adequacy Certification Tool (NACT); 
</v>
      </c>
      <c r="EO84" s="251" t="str">
        <f>IF(ISNUMBER(FIND(analysismethod9,'III_Plan comp 438.68 {Plan 6}'!CH$15)),"",'III_Plan comp 438.68 {Plan 6}'!CH$15&amp;analysismethod9)</f>
        <v xml:space="preserve">Network Adequacy Certification Tool (NACT); 
</v>
      </c>
      <c r="EP84" s="251" t="str">
        <f>IF(ISNUMBER(FIND(analysismethod9,'III_Plan comp 438.68 {Plan 6}'!CI$15)),"",'III_Plan comp 438.68 {Plan 6}'!CI$15&amp;analysismethod9)</f>
        <v xml:space="preserve">Network Adequacy Certification Tool (NACT); 
</v>
      </c>
      <c r="EQ84" s="251" t="str">
        <f>IF(ISNUMBER(FIND(analysismethod9,'III_Plan comp 438.68 {Plan 6}'!CJ$15)),"",'III_Plan comp 438.68 {Plan 6}'!CJ$15&amp;analysismethod9)</f>
        <v xml:space="preserve">Network Adequacy Certification Tool (NACT); 
</v>
      </c>
      <c r="ER84" s="251" t="str">
        <f>IF(ISNUMBER(FIND(analysismethod9,'III_Plan comp 438.68 {Plan 6}'!CK$15)),"",'III_Plan comp 438.68 {Plan 6}'!CK$15&amp;analysismethod9)</f>
        <v xml:space="preserve">Network Adequacy Certification Tool (NACT); 
</v>
      </c>
      <c r="ES84" s="251" t="str">
        <f>IF(ISNUMBER(FIND(analysismethod9,'III_Plan comp 438.68 {Plan 6}'!CL$15)),"",'III_Plan comp 438.68 {Plan 6}'!CL$15&amp;analysismethod9)</f>
        <v xml:space="preserve">Network Adequacy Certification Tool (NACT); 
</v>
      </c>
      <c r="ET84" s="251" t="str">
        <f>IF(ISNUMBER(FIND(analysismethod9,'III_Plan comp 438.68 {Plan 6}'!CM$15)),"",'III_Plan comp 438.68 {Plan 6}'!CM$15&amp;analysismethod9)</f>
        <v xml:space="preserve">Network Adequacy Certification Tool (NACT); 
</v>
      </c>
      <c r="EU84" s="251" t="str">
        <f>IF(ISNUMBER(FIND(analysismethod9,'III_Plan comp 438.68 {Plan 6}'!CN$15)),"",'III_Plan comp 438.68 {Plan 6}'!CN$15&amp;analysismethod9)</f>
        <v xml:space="preserve">Network Adequacy Certification Tool (NACT); 
</v>
      </c>
      <c r="EV84" s="251" t="str">
        <f>IF(ISNUMBER(FIND(analysismethod9,'III_Plan comp 438.68 {Plan 6}'!CO$15)),"",'III_Plan comp 438.68 {Plan 6}'!CO$15&amp;analysismethod9)</f>
        <v xml:space="preserve">Network Adequacy Certification Tool (NACT); 
</v>
      </c>
      <c r="EW84" s="251" t="str">
        <f>IF(ISNUMBER(FIND(analysismethod9,'III_Plan comp 438.68 {Plan 6}'!CP$15)),"",'III_Plan comp 438.68 {Plan 6}'!CP$15&amp;analysismethod9)</f>
        <v xml:space="preserve">Network Adequacy Certification Tool (NACT); 
</v>
      </c>
      <c r="EX84" s="251" t="str">
        <f>IF(ISNUMBER(FIND(analysismethod9,'III_Plan comp 438.68 {Plan 6}'!CQ$15)),"",'III_Plan comp 438.68 {Plan 6}'!CQ$15&amp;analysismethod9)</f>
        <v xml:space="preserve">Network Adequacy Certification Tool (NACT); 
</v>
      </c>
      <c r="EY84" s="251" t="str">
        <f>IF(ISNUMBER(FIND(analysismethod9,'III_Plan comp 438.68 {Plan 6}'!CR$15)),"",'III_Plan comp 438.68 {Plan 6}'!CR$15&amp;analysismethod9)</f>
        <v xml:space="preserve">Network Adequacy Certification Tool (NACT); 
</v>
      </c>
      <c r="EZ84" s="251" t="str">
        <f>IF(ISNUMBER(FIND(analysismethod9,'III_Plan comp 438.68 {Plan 6}'!CS$15)),"",'III_Plan comp 438.68 {Plan 6}'!CS$15&amp;analysismethod9)</f>
        <v xml:space="preserve">Network Adequacy Certification Tool (NACT); 
</v>
      </c>
      <c r="FA84" s="251" t="str">
        <f>IF(ISNUMBER(FIND(analysismethod9,'III_Plan comp 438.68 {Plan 6}'!CT$15)),"",'III_Plan comp 438.68 {Plan 6}'!CT$15&amp;analysismethod9)</f>
        <v xml:space="preserve">Network Adequacy Certification Tool (NACT); 
</v>
      </c>
      <c r="FB84" s="251" t="str">
        <f>IF(ISNUMBER(FIND(analysismethod9,'III_Plan comp 438.68 {Plan 6}'!CU$15)),"",'III_Plan comp 438.68 {Plan 6}'!CU$15&amp;analysismethod9)</f>
        <v xml:space="preserve">Network Adequacy Certification Tool (NACT); 
</v>
      </c>
      <c r="FC84" s="251" t="str">
        <f>IF(ISNUMBER(FIND(analysismethod9,'III_Plan comp 438.68 {Plan 6}'!CV$15)),"",'III_Plan comp 438.68 {Plan 6}'!CV$15&amp;analysismethod9)</f>
        <v xml:space="preserve">Network Adequacy Certification Tool (NACT); 
</v>
      </c>
      <c r="FD84" s="251" t="str">
        <f>IF(ISNUMBER(FIND(analysismethod9,'III_Plan comp 438.68 {Plan 6}'!CW$15)),"",'III_Plan comp 438.68 {Plan 6}'!CW$15&amp;analysismethod9)</f>
        <v xml:space="preserve">Network Adequacy Certification Tool (NACT); 
</v>
      </c>
      <c r="FE84" s="251" t="str">
        <f>IF(ISNUMBER(FIND(analysismethod9,'III_Plan comp 438.68 {Plan 6}'!CX$15)),"",'III_Plan comp 438.68 {Plan 6}'!CX$15&amp;analysismethod9)</f>
        <v xml:space="preserve">Network Adequacy Certification Tool (NACT); 
</v>
      </c>
      <c r="FF84" s="251" t="str">
        <f>IF(ISNUMBER(FIND(analysismethod9,'III_Plan comp 438.68 {Plan 6}'!CY$15)),"",'III_Plan comp 438.68 {Plan 6}'!CY$15&amp;analysismethod9)</f>
        <v xml:space="preserve">Network Adequacy Certification Tool (NACT); 
</v>
      </c>
      <c r="FG84" s="251" t="str">
        <f>IF(ISNUMBER(FIND(analysismethod9,'III_Plan comp 438.68 {Plan 6}'!CZ$15)),"",'III_Plan comp 438.68 {Plan 6}'!CZ$15&amp;analysismethod9)</f>
        <v xml:space="preserve">Network Adequacy Certification Tool (NACT);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Language Capabilities: Contract
IHCP: Contract/Good-faith effort to contract; 
</v>
      </c>
      <c r="BM85" s="254" t="str">
        <f>IF(ISNUMBER(FIND(analysismethod10,'III_Plan comp 438.68 {Plan 6}'!F$15)),"",'III_Plan comp 438.68 {Plan 6}'!F$15&amp;analysismethod10)</f>
        <v xml:space="preserve">Language Capabilities: Contract
IHCP: Contract/Good-faith effort to contract; 
</v>
      </c>
      <c r="BN85" s="254" t="str">
        <f>IF(ISNUMBER(FIND(analysismethod10,'III_Plan comp 438.68 {Plan 6}'!G$15)),"",'III_Plan comp 438.68 {Plan 6}'!G$15&amp;analysismethod10)</f>
        <v xml:space="preserve">Language Capabilities: Contract
IHCP: Contract/Good-faith effort to contract; 
</v>
      </c>
      <c r="BO85" s="254" t="str">
        <f>IF(ISNUMBER(FIND(analysismethod10,'III_Plan comp 438.68 {Plan 6}'!H$15)),"",'III_Plan comp 438.68 {Plan 6}'!H$15&amp;analysismethod10)</f>
        <v xml:space="preserve">Language Capabilities: Contract
IHCP: Contract/Good-faith effort to contract; 
</v>
      </c>
      <c r="BP85" s="254" t="str">
        <f>IF(ISNUMBER(FIND(analysismethod10,'III_Plan comp 438.68 {Plan 6}'!I$15)),"",'III_Plan comp 438.68 {Plan 6}'!I$15&amp;analysismethod10)</f>
        <v xml:space="preserve">Language Capabilities: Contract
IHCP: Contract/Good-faith effort to contract; 
</v>
      </c>
      <c r="BQ85" s="254" t="str">
        <f>IF(ISNUMBER(FIND(analysismethod10,'III_Plan comp 438.68 {Plan 6}'!J$15)),"",'III_Plan comp 438.68 {Plan 6}'!J$15&amp;analysismethod10)</f>
        <v xml:space="preserve">Language Capabilities: Contract
IHCP: Contract/Good-faith effort to contract; 
</v>
      </c>
      <c r="BR85" s="254" t="str">
        <f>IF(ISNUMBER(FIND(analysismethod10,'III_Plan comp 438.68 {Plan 6}'!K$15)),"",'III_Plan comp 438.68 {Plan 6}'!K$15&amp;analysismethod10)</f>
        <v xml:space="preserve">Language Capabilities: Contract
IHCP: Contract/Good-faith effort to contract; 
</v>
      </c>
      <c r="BS85" s="254" t="str">
        <f>IF(ISNUMBER(FIND(analysismethod10,'III_Plan comp 438.68 {Plan 6}'!L$15)),"",'III_Plan comp 438.68 {Plan 6}'!L$15&amp;analysismethod10)</f>
        <v xml:space="preserve">Language Capabilities: Contract
IHCP: Contract/Good-faith effort to contract; 
</v>
      </c>
      <c r="BT85" s="254" t="str">
        <f>IF(ISNUMBER(FIND(analysismethod10,'III_Plan comp 438.68 {Plan 6}'!M$15)),"",'III_Plan comp 438.68 {Plan 6}'!M$15&amp;analysismethod10)</f>
        <v xml:space="preserve">Language Capabilities: Contract
IHCP: Contract/Good-faith effort to contract; 
</v>
      </c>
      <c r="BU85" s="254" t="str">
        <f>IF(ISNUMBER(FIND(analysismethod10,'III_Plan comp 438.68 {Plan 6}'!N$15)),"",'III_Plan comp 438.68 {Plan 6}'!N$15&amp;analysismethod10)</f>
        <v xml:space="preserve">Language Capabilities: Contract
IHCP: Contract/Good-faith effort to contract; 
</v>
      </c>
      <c r="BV85" s="254" t="str">
        <f>IF(ISNUMBER(FIND(analysismethod10,'III_Plan comp 438.68 {Plan 6}'!O$15)),"",'III_Plan comp 438.68 {Plan 6}'!O$15&amp;analysismethod10)</f>
        <v xml:space="preserve">Language Capabilities: Contract
IHCP: Contract/Good-faith effort to contract; 
</v>
      </c>
      <c r="BW85" s="254" t="str">
        <f>IF(ISNUMBER(FIND(analysismethod10,'III_Plan comp 438.68 {Plan 6}'!P$15)),"",'III_Plan comp 438.68 {Plan 6}'!P$15&amp;analysismethod10)</f>
        <v xml:space="preserve">Contract/Good faith effort to contract ; 
Network Adequacy Certification Tool (NACT); 
Language Capabilities: Contract
IHCP: Contract/Good-faith effort to contract; 
</v>
      </c>
      <c r="BX85" s="254" t="str">
        <f>IF(ISNUMBER(FIND(analysismethod10,'III_Plan comp 438.68 {Plan 6}'!Q$15)),"",'III_Plan comp 438.68 {Plan 6}'!Q$15&amp;analysismethod10)</f>
        <v xml:space="preserve">Language Capabilities: Contract
IHCP: Contract/Good-faith effort to contract; 
</v>
      </c>
      <c r="BY85" s="254" t="str">
        <f>IF(ISNUMBER(FIND(analysismethod10,'III_Plan comp 438.68 {Plan 6}'!R$15)),"",'III_Plan comp 438.68 {Plan 6}'!R$15&amp;analysismethod10)</f>
        <v xml:space="preserve">Language Capabilities: Contract
IHCP: Contract/Good-faith effort to contract; 
</v>
      </c>
      <c r="BZ85" s="254" t="str">
        <f>IF(ISNUMBER(FIND(analysismethod10,'III_Plan comp 438.68 {Plan 6}'!S$15)),"",'III_Plan comp 438.68 {Plan 6}'!S$15&amp;analysismethod10)</f>
        <v xml:space="preserve">Language Capabilities: Contract
IHCP: Contract/Good-faith effort to contract; 
</v>
      </c>
      <c r="CA85" s="254" t="str">
        <f>IF(ISNUMBER(FIND(analysismethod10,'III_Plan comp 438.68 {Plan 6}'!T$15)),"",'III_Plan comp 438.68 {Plan 6}'!T$15&amp;analysismethod10)</f>
        <v xml:space="preserve">Language Capabilities: Contract
IHCP: Contract/Good-faith effort to contract; 
</v>
      </c>
      <c r="CB85" s="254" t="str">
        <f>IF(ISNUMBER(FIND(analysismethod10,'III_Plan comp 438.68 {Plan 6}'!U$15)),"",'III_Plan comp 438.68 {Plan 6}'!U$15&amp;analysismethod10)</f>
        <v xml:space="preserve">Language Capabilities: Contract
IHCP: Contract/Good-faith effort to contract; 
</v>
      </c>
      <c r="CC85" s="254" t="str">
        <f>IF(ISNUMBER(FIND(analysismethod10,'III_Plan comp 438.68 {Plan 6}'!V$15)),"",'III_Plan comp 438.68 {Plan 6}'!V$15&amp;analysismethod10)</f>
        <v xml:space="preserve">Language Capabilities: Contract
IHCP: Contract/Good-faith effort to contract; 
</v>
      </c>
      <c r="CD85" s="254" t="str">
        <f>IF(ISNUMBER(FIND(analysismethod10,'III_Plan comp 438.68 {Plan 6}'!W$15)),"",'III_Plan comp 438.68 {Plan 6}'!W$15&amp;analysismethod10)</f>
        <v xml:space="preserve">Language Capabilities: Contract
IHCP: Contract/Good-faith effort to contract; 
</v>
      </c>
      <c r="CE85" s="254" t="str">
        <f>IF(ISNUMBER(FIND(analysismethod10,'III_Plan comp 438.68 {Plan 6}'!X$15)),"",'III_Plan comp 438.68 {Plan 6}'!X$15&amp;analysismethod10)</f>
        <v xml:space="preserve">Language Capabilities: Contract
IHCP: Contract/Good-faith effort to contract; 
</v>
      </c>
      <c r="CF85" s="254" t="str">
        <f>IF(ISNUMBER(FIND(analysismethod10,'III_Plan comp 438.68 {Plan 6}'!Y$15)),"",'III_Plan comp 438.68 {Plan 6}'!Y$15&amp;analysismethod10)</f>
        <v xml:space="preserve">Language Capabilities: Contract
IHCP: Contract/Good-faith effort to contract; 
</v>
      </c>
      <c r="CG85" s="254" t="str">
        <f>IF(ISNUMBER(FIND(analysismethod10,'III_Plan comp 438.68 {Plan 6}'!Z$15)),"",'III_Plan comp 438.68 {Plan 6}'!Z$15&amp;analysismethod10)</f>
        <v xml:space="preserve">Language Capabilities: Contract
IHCP: Contract/Good-faith effort to contract; 
</v>
      </c>
      <c r="CH85" s="254" t="str">
        <f>IF(ISNUMBER(FIND(analysismethod10,'III_Plan comp 438.68 {Plan 6}'!AA$15)),"",'III_Plan comp 438.68 {Plan 6}'!AA$15&amp;analysismethod10)</f>
        <v xml:space="preserve">Language Capabilities: Contract
IHCP: Contract/Good-faith effort to contract; 
</v>
      </c>
      <c r="CI85" s="254" t="str">
        <f>IF(ISNUMBER(FIND(analysismethod10,'III_Plan comp 438.68 {Plan 6}'!AB$15)),"",'III_Plan comp 438.68 {Plan 6}'!AB$15&amp;analysismethod10)</f>
        <v xml:space="preserve">Language Capabilities: Contract
IHCP: Contract/Good-faith effort to contract; 
</v>
      </c>
      <c r="CJ85" s="254" t="str">
        <f>IF(ISNUMBER(FIND(analysismethod10,'III_Plan comp 438.68 {Plan 6}'!AC$15)),"",'III_Plan comp 438.68 {Plan 6}'!AC$15&amp;analysismethod10)</f>
        <v xml:space="preserve">Language Capabilities: Contract
IHCP: Contract/Good-faith effort to contract; 
</v>
      </c>
      <c r="CK85" s="254" t="str">
        <f>IF(ISNUMBER(FIND(analysismethod10,'III_Plan comp 438.68 {Plan 6}'!AD$15)),"",'III_Plan comp 438.68 {Plan 6}'!AD$15&amp;analysismethod10)</f>
        <v xml:space="preserve">Language Capabilities: Contract
IHCP: Contract/Good-faith effort to contract; 
</v>
      </c>
      <c r="CL85" s="254" t="str">
        <f>IF(ISNUMBER(FIND(analysismethod10,'III_Plan comp 438.68 {Plan 6}'!AE$15)),"",'III_Plan comp 438.68 {Plan 6}'!AE$15&amp;analysismethod10)</f>
        <v xml:space="preserve">Language Capabilities: Contract
IHCP: Contract/Good-faith effort to contract; 
</v>
      </c>
      <c r="CM85" s="254" t="str">
        <f>IF(ISNUMBER(FIND(analysismethod10,'III_Plan comp 438.68 {Plan 6}'!AF$15)),"",'III_Plan comp 438.68 {Plan 6}'!AF$15&amp;analysismethod10)</f>
        <v xml:space="preserve">Language Capabilities: Contract
IHCP: Contract/Good-faith effort to contract; 
</v>
      </c>
      <c r="CN85" s="254" t="str">
        <f>IF(ISNUMBER(FIND(analysismethod10,'III_Plan comp 438.68 {Plan 6}'!AG$15)),"",'III_Plan comp 438.68 {Plan 6}'!AG$15&amp;analysismethod10)</f>
        <v xml:space="preserve">Language Capabilities: Contract
IHCP: Contract/Good-faith effort to contract; 
</v>
      </c>
      <c r="CO85" s="254" t="str">
        <f>IF(ISNUMBER(FIND(analysismethod10,'III_Plan comp 438.68 {Plan 6}'!AH$15)),"",'III_Plan comp 438.68 {Plan 6}'!AH$15&amp;analysismethod10)</f>
        <v xml:space="preserve">Language Capabilities: Contract
IHCP: Contract/Good-faith effort to contract; 
</v>
      </c>
      <c r="CP85" s="254" t="str">
        <f>IF(ISNUMBER(FIND(analysismethod10,'III_Plan comp 438.68 {Plan 6}'!AI$15)),"",'III_Plan comp 438.68 {Plan 6}'!AI$15&amp;analysismethod10)</f>
        <v xml:space="preserve">Language Capabilities: Contract
IHCP: Contract/Good-faith effort to contract; 
</v>
      </c>
      <c r="CQ85" s="254" t="str">
        <f>IF(ISNUMBER(FIND(analysismethod10,'III_Plan comp 438.68 {Plan 6}'!AJ$15)),"",'III_Plan comp 438.68 {Plan 6}'!AJ$15&amp;analysismethod10)</f>
        <v xml:space="preserve">Language Capabilities: Contract
IHCP: Contract/Good-faith effort to contract; 
</v>
      </c>
      <c r="CR85" s="254" t="str">
        <f>IF(ISNUMBER(FIND(analysismethod10,'III_Plan comp 438.68 {Plan 6}'!AK$15)),"",'III_Plan comp 438.68 {Plan 6}'!AK$15&amp;analysismethod10)</f>
        <v xml:space="preserve">Language Capabilities: Contract
IHCP: Contract/Good-faith effort to contract; 
</v>
      </c>
      <c r="CS85" s="254" t="str">
        <f>IF(ISNUMBER(FIND(analysismethod10,'III_Plan comp 438.68 {Plan 6}'!AL$15)),"",'III_Plan comp 438.68 {Plan 6}'!AL$15&amp;analysismethod10)</f>
        <v xml:space="preserve">Language Capabilities: Contract
IHCP: Contract/Good-faith effort to contract; 
</v>
      </c>
      <c r="CT85" s="254" t="str">
        <f>IF(ISNUMBER(FIND(analysismethod10,'III_Plan comp 438.68 {Plan 6}'!AM$15)),"",'III_Plan comp 438.68 {Plan 6}'!AM$15&amp;analysismethod10)</f>
        <v xml:space="preserve">Language Capabilities: Contract
IHCP: Contract/Good-faith effort to contract; 
</v>
      </c>
      <c r="CU85" s="254" t="str">
        <f>IF(ISNUMBER(FIND(analysismethod10,'III_Plan comp 438.68 {Plan 6}'!AN$15)),"",'III_Plan comp 438.68 {Plan 6}'!AN$15&amp;analysismethod10)</f>
        <v xml:space="preserve">Language Capabilities: Contract
IHCP: Contract/Good-faith effort to contract; 
</v>
      </c>
      <c r="CV85" s="254" t="str">
        <f>IF(ISNUMBER(FIND(analysismethod10,'III_Plan comp 438.68 {Plan 6}'!AO$15)),"",'III_Plan comp 438.68 {Plan 6}'!AO$15&amp;analysismethod10)</f>
        <v xml:space="preserve">Language Capabilities: Contract
IHCP: Contract/Good-faith effort to contract; 
</v>
      </c>
      <c r="CW85" s="254" t="str">
        <f>IF(ISNUMBER(FIND(analysismethod10,'III_Plan comp 438.68 {Plan 6}'!AP$15)),"",'III_Plan comp 438.68 {Plan 6}'!AP$15&amp;analysismethod10)</f>
        <v xml:space="preserve">Language Capabilities: Contract
IHCP: Contract/Good-faith effort to contract; 
</v>
      </c>
      <c r="CX85" s="254" t="str">
        <f>IF(ISNUMBER(FIND(analysismethod10,'III_Plan comp 438.68 {Plan 6}'!AQ$15)),"",'III_Plan comp 438.68 {Plan 6}'!AQ$15&amp;analysismethod10)</f>
        <v xml:space="preserve">Language Capabilities: Contract
IHCP: Contract/Good-faith effort to contract; 
</v>
      </c>
      <c r="CY85" s="254" t="str">
        <f>IF(ISNUMBER(FIND(analysismethod10,'III_Plan comp 438.68 {Plan 6}'!AR$15)),"",'III_Plan comp 438.68 {Plan 6}'!AR$15&amp;analysismethod10)</f>
        <v xml:space="preserve">Language Capabilities: Contract
IHCP: Contract/Good-faith effort to contract; 
</v>
      </c>
      <c r="CZ85" s="254" t="str">
        <f>IF(ISNUMBER(FIND(analysismethod10,'III_Plan comp 438.68 {Plan 6}'!AS$15)),"",'III_Plan comp 438.68 {Plan 6}'!AS$15&amp;analysismethod10)</f>
        <v xml:space="preserve">Language Capabilities: Contract
IHCP: Contract/Good-faith effort to contract; 
</v>
      </c>
      <c r="DA85" s="254" t="str">
        <f>IF(ISNUMBER(FIND(analysismethod10,'III_Plan comp 438.68 {Plan 6}'!AT$15)),"",'III_Plan comp 438.68 {Plan 6}'!AT$15&amp;analysismethod10)</f>
        <v xml:space="preserve">Language Capabilities: Contract
IHCP: Contract/Good-faith effort to contract; 
</v>
      </c>
      <c r="DB85" s="254" t="str">
        <f>IF(ISNUMBER(FIND(analysismethod10,'III_Plan comp 438.68 {Plan 6}'!AU$15)),"",'III_Plan comp 438.68 {Plan 6}'!AU$15&amp;analysismethod10)</f>
        <v xml:space="preserve">Language Capabilities: Contract
IHCP: Contract/Good-faith effort to contract; 
</v>
      </c>
      <c r="DC85" s="254" t="str">
        <f>IF(ISNUMBER(FIND(analysismethod10,'III_Plan comp 438.68 {Plan 6}'!AV$15)),"",'III_Plan comp 438.68 {Plan 6}'!AV$15&amp;analysismethod10)</f>
        <v xml:space="preserve">Language Capabilities: Contract
IHCP: Contract/Good-faith effort to contract; 
</v>
      </c>
      <c r="DD85" s="254" t="str">
        <f>IF(ISNUMBER(FIND(analysismethod10,'III_Plan comp 438.68 {Plan 6}'!AW$15)),"",'III_Plan comp 438.68 {Plan 6}'!AW$15&amp;analysismethod10)</f>
        <v xml:space="preserve">Language Capabilities: Contract
IHCP: Contract/Good-faith effort to contract; 
</v>
      </c>
      <c r="DE85" s="254" t="str">
        <f>IF(ISNUMBER(FIND(analysismethod10,'III_Plan comp 438.68 {Plan 6}'!AX$15)),"",'III_Plan comp 438.68 {Plan 6}'!AX$15&amp;analysismethod10)</f>
        <v xml:space="preserve">Language Capabilities: Contract
IHCP: Contract/Good-faith effort to contract; 
</v>
      </c>
      <c r="DF85" s="254" t="str">
        <f>IF(ISNUMBER(FIND(analysismethod10,'III_Plan comp 438.68 {Plan 6}'!AY$15)),"",'III_Plan comp 438.68 {Plan 6}'!AY$15&amp;analysismethod10)</f>
        <v xml:space="preserve">Language Capabilities: Contract
IHCP: Contract/Good-faith effort to contract; 
</v>
      </c>
      <c r="DG85" s="254" t="str">
        <f>IF(ISNUMBER(FIND(analysismethod10,'III_Plan comp 438.68 {Plan 6}'!AZ$15)),"",'III_Plan comp 438.68 {Plan 6}'!AZ$15&amp;analysismethod10)</f>
        <v xml:space="preserve">Language Capabilities: Contract
IHCP: Contract/Good-faith effort to contract; 
</v>
      </c>
      <c r="DH85" s="254" t="str">
        <f>IF(ISNUMBER(FIND(analysismethod10,'III_Plan comp 438.68 {Plan 6}'!BA$15)),"",'III_Plan comp 438.68 {Plan 6}'!BA$15&amp;analysismethod10)</f>
        <v xml:space="preserve">Language Capabilities: Contract
IHCP: Contract/Good-faith effort to contract; 
</v>
      </c>
      <c r="DI85" s="254" t="str">
        <f>IF(ISNUMBER(FIND(analysismethod10,'III_Plan comp 438.68 {Plan 6}'!BB$15)),"",'III_Plan comp 438.68 {Plan 6}'!BB$15&amp;analysismethod10)</f>
        <v xml:space="preserve">Language Capabilities: Contract
IHCP: Contract/Good-faith effort to contract; 
</v>
      </c>
      <c r="DJ85" s="254" t="str">
        <f>IF(ISNUMBER(FIND(analysismethod10,'III_Plan comp 438.68 {Plan 6}'!BC$15)),"",'III_Plan comp 438.68 {Plan 6}'!BC$15&amp;analysismethod10)</f>
        <v xml:space="preserve">Language Capabilities: Contract
IHCP: Contract/Good-faith effort to contract; 
</v>
      </c>
      <c r="DK85" s="254" t="str">
        <f>IF(ISNUMBER(FIND(analysismethod10,'III_Plan comp 438.68 {Plan 6}'!BD$15)),"",'III_Plan comp 438.68 {Plan 6}'!BD$15&amp;analysismethod10)</f>
        <v xml:space="preserve">Language Capabilities: Contract
IHCP: Contract/Good-faith effort to contract; 
</v>
      </c>
      <c r="DL85" s="254" t="str">
        <f>IF(ISNUMBER(FIND(analysismethod10,'III_Plan comp 438.68 {Plan 6}'!BE$15)),"",'III_Plan comp 438.68 {Plan 6}'!BE$15&amp;analysismethod10)</f>
        <v xml:space="preserve">Language Capabilities: Contract
IHCP: Contract/Good-faith effort to contract; 
</v>
      </c>
      <c r="DM85" s="254" t="str">
        <f>IF(ISNUMBER(FIND(analysismethod10,'III_Plan comp 438.68 {Plan 6}'!BF$15)),"",'III_Plan comp 438.68 {Plan 6}'!BF$15&amp;analysismethod10)</f>
        <v xml:space="preserve">Language Capabilities: Contract
IHCP: Contract/Good-faith effort to contract; 
</v>
      </c>
      <c r="DN85" s="254" t="str">
        <f>IF(ISNUMBER(FIND(analysismethod10,'III_Plan comp 438.68 {Plan 6}'!BG$15)),"",'III_Plan comp 438.68 {Plan 6}'!BG$15&amp;analysismethod10)</f>
        <v xml:space="preserve">Language Capabilities: Contract
IHCP: Contract/Good-faith effort to contract; 
</v>
      </c>
      <c r="DO85" s="254" t="str">
        <f>IF(ISNUMBER(FIND(analysismethod10,'III_Plan comp 438.68 {Plan 6}'!BH$15)),"",'III_Plan comp 438.68 {Plan 6}'!BH$15&amp;analysismethod10)</f>
        <v xml:space="preserve">Language Capabilities: Contract
IHCP: Contract/Good-faith effort to contract; 
</v>
      </c>
      <c r="DP85" s="254" t="str">
        <f>IF(ISNUMBER(FIND(analysismethod10,'III_Plan comp 438.68 {Plan 6}'!BI$15)),"",'III_Plan comp 438.68 {Plan 6}'!BI$15&amp;analysismethod10)</f>
        <v xml:space="preserve">Language Capabilities: Contract
IHCP: Contract/Good-faith effort to contract; 
</v>
      </c>
      <c r="DQ85" s="254" t="str">
        <f>IF(ISNUMBER(FIND(analysismethod10,'III_Plan comp 438.68 {Plan 6}'!BJ$15)),"",'III_Plan comp 438.68 {Plan 6}'!BJ$15&amp;analysismethod10)</f>
        <v xml:space="preserve">Language Capabilities: Contract
IHCP: Contract/Good-faith effort to contract; 
</v>
      </c>
      <c r="DR85" s="254" t="str">
        <f>IF(ISNUMBER(FIND(analysismethod10,'III_Plan comp 438.68 {Plan 6}'!BK$15)),"",'III_Plan comp 438.68 {Plan 6}'!BK$15&amp;analysismethod10)</f>
        <v xml:space="preserve">Language Capabilities: Contract
IHCP: Contract/Good-faith effort to contract; 
</v>
      </c>
      <c r="DS85" s="254" t="str">
        <f>IF(ISNUMBER(FIND(analysismethod10,'III_Plan comp 438.68 {Plan 6}'!BL$15)),"",'III_Plan comp 438.68 {Plan 6}'!BL$15&amp;analysismethod10)</f>
        <v xml:space="preserve">Language Capabilities: Contract
IHCP: Contract/Good-faith effort to contract; 
</v>
      </c>
      <c r="DT85" s="254" t="str">
        <f>IF(ISNUMBER(FIND(analysismethod10,'III_Plan comp 438.68 {Plan 6}'!BM$15)),"",'III_Plan comp 438.68 {Plan 6}'!BM$15&amp;analysismethod10)</f>
        <v xml:space="preserve">Language Capabilities: Contract
IHCP: Contract/Good-faith effort to contract; 
</v>
      </c>
      <c r="DU85" s="254" t="str">
        <f>IF(ISNUMBER(FIND(analysismethod10,'III_Plan comp 438.68 {Plan 6}'!BN$15)),"",'III_Plan comp 438.68 {Plan 6}'!BN$15&amp;analysismethod10)</f>
        <v xml:space="preserve">Language Capabilities: Contract
IHCP: Contract/Good-faith effort to contract; 
</v>
      </c>
      <c r="DV85" s="254" t="str">
        <f>IF(ISNUMBER(FIND(analysismethod10,'III_Plan comp 438.68 {Plan 6}'!BO$15)),"",'III_Plan comp 438.68 {Plan 6}'!BO$15&amp;analysismethod10)</f>
        <v xml:space="preserve">Language Capabilities: Contract
IHCP: Contract/Good-faith effort to contract; 
</v>
      </c>
      <c r="DW85" s="254" t="str">
        <f>IF(ISNUMBER(FIND(analysismethod10,'III_Plan comp 438.68 {Plan 6}'!BP$15)),"",'III_Plan comp 438.68 {Plan 6}'!BP$15&amp;analysismethod10)</f>
        <v xml:space="preserve">Language Capabilities: Contract
IHCP: Contract/Good-faith effort to contract; 
</v>
      </c>
      <c r="DX85" s="254" t="str">
        <f>IF(ISNUMBER(FIND(analysismethod10,'III_Plan comp 438.68 {Plan 6}'!BQ$15)),"",'III_Plan comp 438.68 {Plan 6}'!BQ$15&amp;analysismethod10)</f>
        <v xml:space="preserve">Language Capabilities: Contract
IHCP: Contract/Good-faith effort to contract; 
</v>
      </c>
      <c r="DY85" s="254" t="str">
        <f>IF(ISNUMBER(FIND(analysismethod10,'III_Plan comp 438.68 {Plan 6}'!BR$15)),"",'III_Plan comp 438.68 {Plan 6}'!BR$15&amp;analysismethod10)</f>
        <v xml:space="preserve">Language Capabilities: Contract
IHCP: Contract/Good-faith effort to contract; 
</v>
      </c>
      <c r="DZ85" s="254" t="str">
        <f>IF(ISNUMBER(FIND(analysismethod10,'III_Plan comp 438.68 {Plan 6}'!BS$15)),"",'III_Plan comp 438.68 {Plan 6}'!BS$15&amp;analysismethod10)</f>
        <v xml:space="preserve">Language Capabilities: Contract
IHCP: Contract/Good-faith effort to contract; 
</v>
      </c>
      <c r="EA85" s="254" t="str">
        <f>IF(ISNUMBER(FIND(analysismethod10,'III_Plan comp 438.68 {Plan 6}'!BT$15)),"",'III_Plan comp 438.68 {Plan 6}'!BT$15&amp;analysismethod10)</f>
        <v xml:space="preserve">Language Capabilities: Contract
IHCP: Contract/Good-faith effort to contract; 
</v>
      </c>
      <c r="EB85" s="254" t="str">
        <f>IF(ISNUMBER(FIND(analysismethod10,'III_Plan comp 438.68 {Plan 6}'!BU$15)),"",'III_Plan comp 438.68 {Plan 6}'!BU$15&amp;analysismethod10)</f>
        <v xml:space="preserve">Language Capabilities: Contract
IHCP: Contract/Good-faith effort to contract; 
</v>
      </c>
      <c r="EC85" s="254" t="str">
        <f>IF(ISNUMBER(FIND(analysismethod10,'III_Plan comp 438.68 {Plan 6}'!BV$15)),"",'III_Plan comp 438.68 {Plan 6}'!BV$15&amp;analysismethod10)</f>
        <v xml:space="preserve">Language Capabilities: Contract
IHCP: Contract/Good-faith effort to contract; 
</v>
      </c>
      <c r="ED85" s="254" t="str">
        <f>IF(ISNUMBER(FIND(analysismethod10,'III_Plan comp 438.68 {Plan 6}'!BW$15)),"",'III_Plan comp 438.68 {Plan 6}'!BW$15&amp;analysismethod10)</f>
        <v xml:space="preserve">Language Capabilities: Contract
IHCP: Contract/Good-faith effort to contract; 
</v>
      </c>
      <c r="EE85" s="254" t="str">
        <f>IF(ISNUMBER(FIND(analysismethod10,'III_Plan comp 438.68 {Plan 6}'!BX$15)),"",'III_Plan comp 438.68 {Plan 6}'!BX$15&amp;analysismethod10)</f>
        <v xml:space="preserve">Language Capabilities: Contract
IHCP: Contract/Good-faith effort to contract; 
</v>
      </c>
      <c r="EF85" s="254" t="str">
        <f>IF(ISNUMBER(FIND(analysismethod10,'III_Plan comp 438.68 {Plan 6}'!BY$15)),"",'III_Plan comp 438.68 {Plan 6}'!BY$15&amp;analysismethod10)</f>
        <v xml:space="preserve">Language Capabilities: Contract
IHCP: Contract/Good-faith effort to contract; 
</v>
      </c>
      <c r="EG85" s="254" t="str">
        <f>IF(ISNUMBER(FIND(analysismethod10,'III_Plan comp 438.68 {Plan 6}'!BZ$15)),"",'III_Plan comp 438.68 {Plan 6}'!BZ$15&amp;analysismethod10)</f>
        <v xml:space="preserve">Language Capabilities: Contract
IHCP: Contract/Good-faith effort to contract; 
</v>
      </c>
      <c r="EH85" s="254" t="str">
        <f>IF(ISNUMBER(FIND(analysismethod10,'III_Plan comp 438.68 {Plan 6}'!CA$15)),"",'III_Plan comp 438.68 {Plan 6}'!CA$15&amp;analysismethod10)</f>
        <v xml:space="preserve">Language Capabilities: Contract
IHCP: Contract/Good-faith effort to contract; 
</v>
      </c>
      <c r="EI85" s="254" t="str">
        <f>IF(ISNUMBER(FIND(analysismethod10,'III_Plan comp 438.68 {Plan 6}'!CB$15)),"",'III_Plan comp 438.68 {Plan 6}'!CB$15&amp;analysismethod10)</f>
        <v xml:space="preserve">Language Capabilities: Contract
IHCP: Contract/Good-faith effort to contract; 
</v>
      </c>
      <c r="EJ85" s="254" t="str">
        <f>IF(ISNUMBER(FIND(analysismethod10,'III_Plan comp 438.68 {Plan 6}'!CC$15)),"",'III_Plan comp 438.68 {Plan 6}'!CC$15&amp;analysismethod10)</f>
        <v xml:space="preserve">Language Capabilities: Contract
IHCP: Contract/Good-faith effort to contract; 
</v>
      </c>
      <c r="EK85" s="254" t="str">
        <f>IF(ISNUMBER(FIND(analysismethod10,'III_Plan comp 438.68 {Plan 6}'!CD$15)),"",'III_Plan comp 438.68 {Plan 6}'!CD$15&amp;analysismethod10)</f>
        <v xml:space="preserve">Language Capabilities: Contract
IHCP: Contract/Good-faith effort to contract; 
</v>
      </c>
      <c r="EL85" s="254" t="str">
        <f>IF(ISNUMBER(FIND(analysismethod10,'III_Plan comp 438.68 {Plan 6}'!CE$15)),"",'III_Plan comp 438.68 {Plan 6}'!CE$15&amp;analysismethod10)</f>
        <v xml:space="preserve">Language Capabilities: Contract
IHCP: Contract/Good-faith effort to contract; 
</v>
      </c>
      <c r="EM85" s="254" t="str">
        <f>IF(ISNUMBER(FIND(analysismethod10,'III_Plan comp 438.68 {Plan 6}'!CF$15)),"",'III_Plan comp 438.68 {Plan 6}'!CF$15&amp;analysismethod10)</f>
        <v xml:space="preserve">Language Capabilities: Contract
IHCP: Contract/Good-faith effort to contract; 
</v>
      </c>
      <c r="EN85" s="254" t="str">
        <f>IF(ISNUMBER(FIND(analysismethod10,'III_Plan comp 438.68 {Plan 6}'!CG$15)),"",'III_Plan comp 438.68 {Plan 6}'!CG$15&amp;analysismethod10)</f>
        <v xml:space="preserve">Language Capabilities: Contract
IHCP: Contract/Good-faith effort to contract; 
</v>
      </c>
      <c r="EO85" s="254" t="str">
        <f>IF(ISNUMBER(FIND(analysismethod10,'III_Plan comp 438.68 {Plan 6}'!CH$15)),"",'III_Plan comp 438.68 {Plan 6}'!CH$15&amp;analysismethod10)</f>
        <v xml:space="preserve">Language Capabilities: Contract
IHCP: Contract/Good-faith effort to contract; 
</v>
      </c>
      <c r="EP85" s="254" t="str">
        <f>IF(ISNUMBER(FIND(analysismethod10,'III_Plan comp 438.68 {Plan 6}'!CI$15)),"",'III_Plan comp 438.68 {Plan 6}'!CI$15&amp;analysismethod10)</f>
        <v xml:space="preserve">Language Capabilities: Contract
IHCP: Contract/Good-faith effort to contract; 
</v>
      </c>
      <c r="EQ85" s="254" t="str">
        <f>IF(ISNUMBER(FIND(analysismethod10,'III_Plan comp 438.68 {Plan 6}'!CJ$15)),"",'III_Plan comp 438.68 {Plan 6}'!CJ$15&amp;analysismethod10)</f>
        <v xml:space="preserve">Language Capabilities: Contract
IHCP: Contract/Good-faith effort to contract; 
</v>
      </c>
      <c r="ER85" s="254" t="str">
        <f>IF(ISNUMBER(FIND(analysismethod10,'III_Plan comp 438.68 {Plan 6}'!CK$15)),"",'III_Plan comp 438.68 {Plan 6}'!CK$15&amp;analysismethod10)</f>
        <v xml:space="preserve">Language Capabilities: Contract
IHCP: Contract/Good-faith effort to contract; 
</v>
      </c>
      <c r="ES85" s="254" t="str">
        <f>IF(ISNUMBER(FIND(analysismethod10,'III_Plan comp 438.68 {Plan 6}'!CL$15)),"",'III_Plan comp 438.68 {Plan 6}'!CL$15&amp;analysismethod10)</f>
        <v xml:space="preserve">Language Capabilities: Contract
IHCP: Contract/Good-faith effort to contract; 
</v>
      </c>
      <c r="ET85" s="254" t="str">
        <f>IF(ISNUMBER(FIND(analysismethod10,'III_Plan comp 438.68 {Plan 6}'!CM$15)),"",'III_Plan comp 438.68 {Plan 6}'!CM$15&amp;analysismethod10)</f>
        <v xml:space="preserve">Language Capabilities: Contract
IHCP: Contract/Good-faith effort to contract; 
</v>
      </c>
      <c r="EU85" s="254" t="str">
        <f>IF(ISNUMBER(FIND(analysismethod10,'III_Plan comp 438.68 {Plan 6}'!CN$15)),"",'III_Plan comp 438.68 {Plan 6}'!CN$15&amp;analysismethod10)</f>
        <v xml:space="preserve">Language Capabilities: Contract
IHCP: Contract/Good-faith effort to contract; 
</v>
      </c>
      <c r="EV85" s="254" t="str">
        <f>IF(ISNUMBER(FIND(analysismethod10,'III_Plan comp 438.68 {Plan 6}'!CO$15)),"",'III_Plan comp 438.68 {Plan 6}'!CO$15&amp;analysismethod10)</f>
        <v xml:space="preserve">Language Capabilities: Contract
IHCP: Contract/Good-faith effort to contract; 
</v>
      </c>
      <c r="EW85" s="254" t="str">
        <f>IF(ISNUMBER(FIND(analysismethod10,'III_Plan comp 438.68 {Plan 6}'!CP$15)),"",'III_Plan comp 438.68 {Plan 6}'!CP$15&amp;analysismethod10)</f>
        <v xml:space="preserve">Language Capabilities: Contract
IHCP: Contract/Good-faith effort to contract; 
</v>
      </c>
      <c r="EX85" s="254" t="str">
        <f>IF(ISNUMBER(FIND(analysismethod10,'III_Plan comp 438.68 {Plan 6}'!CQ$15)),"",'III_Plan comp 438.68 {Plan 6}'!CQ$15&amp;analysismethod10)</f>
        <v xml:space="preserve">Language Capabilities: Contract
IHCP: Contract/Good-faith effort to contract; 
</v>
      </c>
      <c r="EY85" s="254" t="str">
        <f>IF(ISNUMBER(FIND(analysismethod10,'III_Plan comp 438.68 {Plan 6}'!CR$15)),"",'III_Plan comp 438.68 {Plan 6}'!CR$15&amp;analysismethod10)</f>
        <v xml:space="preserve">Language Capabilities: Contract
IHCP: Contract/Good-faith effort to contract; 
</v>
      </c>
      <c r="EZ85" s="254" t="str">
        <f>IF(ISNUMBER(FIND(analysismethod10,'III_Plan comp 438.68 {Plan 6}'!CS$15)),"",'III_Plan comp 438.68 {Plan 6}'!CS$15&amp;analysismethod10)</f>
        <v xml:space="preserve">Language Capabilities: Contract
IHCP: Contract/Good-faith effort to contract; 
</v>
      </c>
      <c r="FA85" s="254" t="str">
        <f>IF(ISNUMBER(FIND(analysismethod10,'III_Plan comp 438.68 {Plan 6}'!CT$15)),"",'III_Plan comp 438.68 {Plan 6}'!CT$15&amp;analysismethod10)</f>
        <v xml:space="preserve">Language Capabilities: Contract
IHCP: Contract/Good-faith effort to contract; 
</v>
      </c>
      <c r="FB85" s="254" t="str">
        <f>IF(ISNUMBER(FIND(analysismethod10,'III_Plan comp 438.68 {Plan 6}'!CU$15)),"",'III_Plan comp 438.68 {Plan 6}'!CU$15&amp;analysismethod10)</f>
        <v xml:space="preserve">Language Capabilities: Contract
IHCP: Contract/Good-faith effort to contract; 
</v>
      </c>
      <c r="FC85" s="254" t="str">
        <f>IF(ISNUMBER(FIND(analysismethod10,'III_Plan comp 438.68 {Plan 6}'!CV$15)),"",'III_Plan comp 438.68 {Plan 6}'!CV$15&amp;analysismethod10)</f>
        <v xml:space="preserve">Language Capabilities: Contract
IHCP: Contract/Good-faith effort to contract; 
</v>
      </c>
      <c r="FD85" s="254" t="str">
        <f>IF(ISNUMBER(FIND(analysismethod10,'III_Plan comp 438.68 {Plan 6}'!CW$15)),"",'III_Plan comp 438.68 {Plan 6}'!CW$15&amp;analysismethod10)</f>
        <v xml:space="preserve">Language Capabilities: Contract
IHCP: Contract/Good-faith effort to contract; 
</v>
      </c>
      <c r="FE85" s="254" t="str">
        <f>IF(ISNUMBER(FIND(analysismethod10,'III_Plan comp 438.68 {Plan 6}'!CX$15)),"",'III_Plan comp 438.68 {Plan 6}'!CX$15&amp;analysismethod10)</f>
        <v xml:space="preserve">Language Capabilities: Contract
IHCP: Contract/Good-faith effort to contract; 
</v>
      </c>
      <c r="FF85" s="254" t="str">
        <f>IF(ISNUMBER(FIND(analysismethod10,'III_Plan comp 438.68 {Plan 6}'!CY$15)),"",'III_Plan comp 438.68 {Plan 6}'!CY$15&amp;analysismethod10)</f>
        <v xml:space="preserve">Language Capabilities: Contract
IHCP: Contract/Good-faith effort to contract; 
</v>
      </c>
      <c r="FG85" s="254" t="str">
        <f>IF(ISNUMBER(FIND(analysismethod10,'III_Plan comp 438.68 {Plan 6}'!CZ$15)),"",'III_Plan comp 438.68 {Plan 6}'!CZ$15&amp;analysismethod10)</f>
        <v xml:space="preserve">Language Capabilities: Contract
IHCP: Contract/Good-faith effort to contract;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Network Adequacy Certification Tool (NACT); 
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Timely Access Data Tool (TADT); 
Geomapping; 
</v>
      </c>
      <c r="BS88" s="248" t="str">
        <f>IF(ISNUMBER(FIND(analysismethod1,'III_Plan comp 438.68 {Plan 7}'!L$15)),"",'III_Plan comp 438.68 {Plan 7}'!L$15&amp;analysismethod1)</f>
        <v xml:space="preserve">Timely Access Data Tool (TADT); 
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Network Adequacy Certification Tool (NACT); 
Geomapping; 
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Network Adequacy Certification Tool (NACT); 
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c>
      <c r="BS95" s="251" t="str">
        <f>IF(ISNUMBER(FIND(analysismethod8,'III_Plan comp 438.68 {Plan 7}'!L$15)),"",'III_Plan comp 438.68 {Plan 7}'!L$15&amp;analysismethod8)</f>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Network Adequacy Certification Tool (NACT); 
</v>
      </c>
      <c r="BM96" s="251" t="str">
        <f>IF(ISNUMBER(FIND(analysismethod9,'III_Plan comp 438.68 {Plan 7}'!F$15)),"",'III_Plan comp 438.68 {Plan 7}'!F$15&amp;analysismethod9)</f>
        <v/>
      </c>
      <c r="BN96" s="251" t="str">
        <f>IF(ISNUMBER(FIND(analysismethod9,'III_Plan comp 438.68 {Plan 7}'!G$15)),"",'III_Plan comp 438.68 {Plan 7}'!G$15&amp;analysismethod9)</f>
        <v xml:space="preserve">Network Adequacy Certification Tool (NACT); 
</v>
      </c>
      <c r="BO96" s="251" t="str">
        <f>IF(ISNUMBER(FIND(analysismethod9,'III_Plan comp 438.68 {Plan 7}'!H$15)),"",'III_Plan comp 438.68 {Plan 7}'!H$15&amp;analysismethod9)</f>
        <v xml:space="preserve">Network Adequacy Certification Tool (NACT); 
</v>
      </c>
      <c r="BP96" s="251" t="str">
        <f>IF(ISNUMBER(FIND(analysismethod9,'III_Plan comp 438.68 {Plan 7}'!I$15)),"",'III_Plan comp 438.68 {Plan 7}'!I$15&amp;analysismethod9)</f>
        <v/>
      </c>
      <c r="BQ96" s="251" t="str">
        <f>IF(ISNUMBER(FIND(analysismethod9,'III_Plan comp 438.68 {Plan 7}'!J$15)),"",'III_Plan comp 438.68 {Plan 7}'!J$15&amp;analysismethod9)</f>
        <v xml:space="preserve">Network Adequacy Certification Tool (NACT); 
</v>
      </c>
      <c r="BR96" s="251" t="str">
        <f>IF(ISNUMBER(FIND(analysismethod9,'III_Plan comp 438.68 {Plan 7}'!K$15)),"",'III_Plan comp 438.68 {Plan 7}'!K$15&amp;analysismethod9)</f>
        <v xml:space="preserve">Timely Access Data Tool (TADT); 
Network Adequacy Certification Tool (NACT); 
</v>
      </c>
      <c r="BS96" s="251" t="str">
        <f>IF(ISNUMBER(FIND(analysismethod9,'III_Plan comp 438.68 {Plan 7}'!L$15)),"",'III_Plan comp 438.68 {Plan 7}'!L$15&amp;analysismethod9)</f>
        <v xml:space="preserve">Timely Access Data Tool (TADT); 
Network Adequacy Certification Tool (NACT); 
</v>
      </c>
      <c r="BT96" s="251" t="str">
        <f>IF(ISNUMBER(FIND(analysismethod9,'III_Plan comp 438.68 {Plan 7}'!M$15)),"",'III_Plan comp 438.68 {Plan 7}'!M$15&amp;analysismethod9)</f>
        <v xml:space="preserve">Network Adequacy Certification Tool (NACT); 
</v>
      </c>
      <c r="BU96" s="251" t="str">
        <f>IF(ISNUMBER(FIND(analysismethod9,'III_Plan comp 438.68 {Plan 7}'!N$15)),"",'III_Plan comp 438.68 {Plan 7}'!N$15&amp;analysismethod9)</f>
        <v xml:space="preserve">Network Adequacy Certification Tool (NACT); 
</v>
      </c>
      <c r="BV96" s="251" t="str">
        <f>IF(ISNUMBER(FIND(analysismethod9,'III_Plan comp 438.68 {Plan 7}'!O$15)),"",'III_Plan comp 438.68 {Plan 7}'!O$15&amp;analysismethod9)</f>
        <v xml:space="preserve">Network Adequacy Certification Tool (NACT); 
</v>
      </c>
      <c r="BW96" s="251" t="str">
        <f>IF(ISNUMBER(FIND(analysismethod9,'III_Plan comp 438.68 {Plan 7}'!P$15)),"",'III_Plan comp 438.68 {Plan 7}'!P$15&amp;analysismethod9)</f>
        <v xml:space="preserve">Network Adequacy Certification Tool (NACT); 
</v>
      </c>
      <c r="BX96" s="251" t="str">
        <f>IF(ISNUMBER(FIND(analysismethod9,'III_Plan comp 438.68 {Plan 7}'!Q$15)),"",'III_Plan comp 438.68 {Plan 7}'!Q$15&amp;analysismethod9)</f>
        <v xml:space="preserve">Network Adequacy Certification Tool (NACT); 
</v>
      </c>
      <c r="BY96" s="251" t="str">
        <f>IF(ISNUMBER(FIND(analysismethod9,'III_Plan comp 438.68 {Plan 7}'!R$15)),"",'III_Plan comp 438.68 {Plan 7}'!R$15&amp;analysismethod9)</f>
        <v xml:space="preserve">Network Adequacy Certification Tool (NACT); 
</v>
      </c>
      <c r="BZ96" s="251" t="str">
        <f>IF(ISNUMBER(FIND(analysismethod9,'III_Plan comp 438.68 {Plan 7}'!S$15)),"",'III_Plan comp 438.68 {Plan 7}'!S$15&amp;analysismethod9)</f>
        <v xml:space="preserve">Network Adequacy Certification Tool (NACT); 
</v>
      </c>
      <c r="CA96" s="251" t="str">
        <f>IF(ISNUMBER(FIND(analysismethod9,'III_Plan comp 438.68 {Plan 7}'!T$15)),"",'III_Plan comp 438.68 {Plan 7}'!T$15&amp;analysismethod9)</f>
        <v xml:space="preserve">Network Adequacy Certification Tool (NACT); 
</v>
      </c>
      <c r="CB96" s="251" t="str">
        <f>IF(ISNUMBER(FIND(analysismethod9,'III_Plan comp 438.68 {Plan 7}'!U$15)),"",'III_Plan comp 438.68 {Plan 7}'!U$15&amp;analysismethod9)</f>
        <v xml:space="preserve">Network Adequacy Certification Tool (NACT); 
</v>
      </c>
      <c r="CC96" s="251" t="str">
        <f>IF(ISNUMBER(FIND(analysismethod9,'III_Plan comp 438.68 {Plan 7}'!V$15)),"",'III_Plan comp 438.68 {Plan 7}'!V$15&amp;analysismethod9)</f>
        <v xml:space="preserve">Network Adequacy Certification Tool (NACT); 
</v>
      </c>
      <c r="CD96" s="251" t="str">
        <f>IF(ISNUMBER(FIND(analysismethod9,'III_Plan comp 438.68 {Plan 7}'!W$15)),"",'III_Plan comp 438.68 {Plan 7}'!W$15&amp;analysismethod9)</f>
        <v xml:space="preserve">Network Adequacy Certification Tool (NACT); 
</v>
      </c>
      <c r="CE96" s="251" t="str">
        <f>IF(ISNUMBER(FIND(analysismethod9,'III_Plan comp 438.68 {Plan 7}'!X$15)),"",'III_Plan comp 438.68 {Plan 7}'!X$15&amp;analysismethod9)</f>
        <v xml:space="preserve">Network Adequacy Certification Tool (NACT); 
</v>
      </c>
      <c r="CF96" s="251" t="str">
        <f>IF(ISNUMBER(FIND(analysismethod9,'III_Plan comp 438.68 {Plan 7}'!Y$15)),"",'III_Plan comp 438.68 {Plan 7}'!Y$15&amp;analysismethod9)</f>
        <v xml:space="preserve">Network Adequacy Certification Tool (NACT); 
</v>
      </c>
      <c r="CG96" s="251" t="str">
        <f>IF(ISNUMBER(FIND(analysismethod9,'III_Plan comp 438.68 {Plan 7}'!Z$15)),"",'III_Plan comp 438.68 {Plan 7}'!Z$15&amp;analysismethod9)</f>
        <v xml:space="preserve">Network Adequacy Certification Tool (NACT); 
</v>
      </c>
      <c r="CH96" s="251" t="str">
        <f>IF(ISNUMBER(FIND(analysismethod9,'III_Plan comp 438.68 {Plan 7}'!AA$15)),"",'III_Plan comp 438.68 {Plan 7}'!AA$15&amp;analysismethod9)</f>
        <v xml:space="preserve">Network Adequacy Certification Tool (NACT); 
</v>
      </c>
      <c r="CI96" s="251" t="str">
        <f>IF(ISNUMBER(FIND(analysismethod9,'III_Plan comp 438.68 {Plan 7}'!AB$15)),"",'III_Plan comp 438.68 {Plan 7}'!AB$15&amp;analysismethod9)</f>
        <v xml:space="preserve">Network Adequacy Certification Tool (NACT); 
</v>
      </c>
      <c r="CJ96" s="251" t="str">
        <f>IF(ISNUMBER(FIND(analysismethod9,'III_Plan comp 438.68 {Plan 7}'!AC$15)),"",'III_Plan comp 438.68 {Plan 7}'!AC$15&amp;analysismethod9)</f>
        <v xml:space="preserve">Network Adequacy Certification Tool (NACT); 
</v>
      </c>
      <c r="CK96" s="251" t="str">
        <f>IF(ISNUMBER(FIND(analysismethod9,'III_Plan comp 438.68 {Plan 7}'!AD$15)),"",'III_Plan comp 438.68 {Plan 7}'!AD$15&amp;analysismethod9)</f>
        <v xml:space="preserve">Network Adequacy Certification Tool (NACT); 
</v>
      </c>
      <c r="CL96" s="251" t="str">
        <f>IF(ISNUMBER(FIND(analysismethod9,'III_Plan comp 438.68 {Plan 7}'!AE$15)),"",'III_Plan comp 438.68 {Plan 7}'!AE$15&amp;analysismethod9)</f>
        <v xml:space="preserve">Network Adequacy Certification Tool (NACT); 
</v>
      </c>
      <c r="CM96" s="251" t="str">
        <f>IF(ISNUMBER(FIND(analysismethod9,'III_Plan comp 438.68 {Plan 7}'!AF$15)),"",'III_Plan comp 438.68 {Plan 7}'!AF$15&amp;analysismethod9)</f>
        <v xml:space="preserve">Network Adequacy Certification Tool (NACT); 
</v>
      </c>
      <c r="CN96" s="251" t="str">
        <f>IF(ISNUMBER(FIND(analysismethod9,'III_Plan comp 438.68 {Plan 7}'!AG$15)),"",'III_Plan comp 438.68 {Plan 7}'!AG$15&amp;analysismethod9)</f>
        <v xml:space="preserve">Network Adequacy Certification Tool (NACT); 
</v>
      </c>
      <c r="CO96" s="251" t="str">
        <f>IF(ISNUMBER(FIND(analysismethod9,'III_Plan comp 438.68 {Plan 7}'!AH$15)),"",'III_Plan comp 438.68 {Plan 7}'!AH$15&amp;analysismethod9)</f>
        <v xml:space="preserve">Network Adequacy Certification Tool (NACT); 
</v>
      </c>
      <c r="CP96" s="251" t="str">
        <f>IF(ISNUMBER(FIND(analysismethod9,'III_Plan comp 438.68 {Plan 7}'!AI$15)),"",'III_Plan comp 438.68 {Plan 7}'!AI$15&amp;analysismethod9)</f>
        <v xml:space="preserve">Network Adequacy Certification Tool (NACT); 
</v>
      </c>
      <c r="CQ96" s="251" t="str">
        <f>IF(ISNUMBER(FIND(analysismethod9,'III_Plan comp 438.68 {Plan 7}'!AJ$15)),"",'III_Plan comp 438.68 {Plan 7}'!AJ$15&amp;analysismethod9)</f>
        <v xml:space="preserve">Network Adequacy Certification Tool (NACT); 
</v>
      </c>
      <c r="CR96" s="251" t="str">
        <f>IF(ISNUMBER(FIND(analysismethod9,'III_Plan comp 438.68 {Plan 7}'!AK$15)),"",'III_Plan comp 438.68 {Plan 7}'!AK$15&amp;analysismethod9)</f>
        <v xml:space="preserve">Network Adequacy Certification Tool (NACT); 
</v>
      </c>
      <c r="CS96" s="251" t="str">
        <f>IF(ISNUMBER(FIND(analysismethod9,'III_Plan comp 438.68 {Plan 7}'!AL$15)),"",'III_Plan comp 438.68 {Plan 7}'!AL$15&amp;analysismethod9)</f>
        <v xml:space="preserve">Network Adequacy Certification Tool (NACT); 
</v>
      </c>
      <c r="CT96" s="251" t="str">
        <f>IF(ISNUMBER(FIND(analysismethod9,'III_Plan comp 438.68 {Plan 7}'!AM$15)),"",'III_Plan comp 438.68 {Plan 7}'!AM$15&amp;analysismethod9)</f>
        <v xml:space="preserve">Network Adequacy Certification Tool (NACT); 
</v>
      </c>
      <c r="CU96" s="251" t="str">
        <f>IF(ISNUMBER(FIND(analysismethod9,'III_Plan comp 438.68 {Plan 7}'!AN$15)),"",'III_Plan comp 438.68 {Plan 7}'!AN$15&amp;analysismethod9)</f>
        <v xml:space="preserve">Network Adequacy Certification Tool (NACT); 
</v>
      </c>
      <c r="CV96" s="251" t="str">
        <f>IF(ISNUMBER(FIND(analysismethod9,'III_Plan comp 438.68 {Plan 7}'!AO$15)),"",'III_Plan comp 438.68 {Plan 7}'!AO$15&amp;analysismethod9)</f>
        <v xml:space="preserve">Network Adequacy Certification Tool (NACT); 
</v>
      </c>
      <c r="CW96" s="251" t="str">
        <f>IF(ISNUMBER(FIND(analysismethod9,'III_Plan comp 438.68 {Plan 7}'!AP$15)),"",'III_Plan comp 438.68 {Plan 7}'!AP$15&amp;analysismethod9)</f>
        <v xml:space="preserve">Network Adequacy Certification Tool (NACT); 
</v>
      </c>
      <c r="CX96" s="251" t="str">
        <f>IF(ISNUMBER(FIND(analysismethod9,'III_Plan comp 438.68 {Plan 7}'!AQ$15)),"",'III_Plan comp 438.68 {Plan 7}'!AQ$15&amp;analysismethod9)</f>
        <v xml:space="preserve">Network Adequacy Certification Tool (NACT); 
</v>
      </c>
      <c r="CY96" s="251" t="str">
        <f>IF(ISNUMBER(FIND(analysismethod9,'III_Plan comp 438.68 {Plan 7}'!AR$15)),"",'III_Plan comp 438.68 {Plan 7}'!AR$15&amp;analysismethod9)</f>
        <v xml:space="preserve">Network Adequacy Certification Tool (NACT); 
</v>
      </c>
      <c r="CZ96" s="251" t="str">
        <f>IF(ISNUMBER(FIND(analysismethod9,'III_Plan comp 438.68 {Plan 7}'!AS$15)),"",'III_Plan comp 438.68 {Plan 7}'!AS$15&amp;analysismethod9)</f>
        <v xml:space="preserve">Network Adequacy Certification Tool (NACT); 
</v>
      </c>
      <c r="DA96" s="251" t="str">
        <f>IF(ISNUMBER(FIND(analysismethod9,'III_Plan comp 438.68 {Plan 7}'!AT$15)),"",'III_Plan comp 438.68 {Plan 7}'!AT$15&amp;analysismethod9)</f>
        <v xml:space="preserve">Network Adequacy Certification Tool (NACT); 
</v>
      </c>
      <c r="DB96" s="251" t="str">
        <f>IF(ISNUMBER(FIND(analysismethod9,'III_Plan comp 438.68 {Plan 7}'!AU$15)),"",'III_Plan comp 438.68 {Plan 7}'!AU$15&amp;analysismethod9)</f>
        <v xml:space="preserve">Network Adequacy Certification Tool (NACT); 
</v>
      </c>
      <c r="DC96" s="251" t="str">
        <f>IF(ISNUMBER(FIND(analysismethod9,'III_Plan comp 438.68 {Plan 7}'!AV$15)),"",'III_Plan comp 438.68 {Plan 7}'!AV$15&amp;analysismethod9)</f>
        <v xml:space="preserve">Network Adequacy Certification Tool (NACT); 
</v>
      </c>
      <c r="DD96" s="251" t="str">
        <f>IF(ISNUMBER(FIND(analysismethod9,'III_Plan comp 438.68 {Plan 7}'!AW$15)),"",'III_Plan comp 438.68 {Plan 7}'!AW$15&amp;analysismethod9)</f>
        <v xml:space="preserve">Network Adequacy Certification Tool (NACT); 
</v>
      </c>
      <c r="DE96" s="251" t="str">
        <f>IF(ISNUMBER(FIND(analysismethod9,'III_Plan comp 438.68 {Plan 7}'!AX$15)),"",'III_Plan comp 438.68 {Plan 7}'!AX$15&amp;analysismethod9)</f>
        <v xml:space="preserve">Network Adequacy Certification Tool (NACT); 
</v>
      </c>
      <c r="DF96" s="251" t="str">
        <f>IF(ISNUMBER(FIND(analysismethod9,'III_Plan comp 438.68 {Plan 7}'!AY$15)),"",'III_Plan comp 438.68 {Plan 7}'!AY$15&amp;analysismethod9)</f>
        <v xml:space="preserve">Network Adequacy Certification Tool (NACT); 
</v>
      </c>
      <c r="DG96" s="251" t="str">
        <f>IF(ISNUMBER(FIND(analysismethod9,'III_Plan comp 438.68 {Plan 7}'!AZ$15)),"",'III_Plan comp 438.68 {Plan 7}'!AZ$15&amp;analysismethod9)</f>
        <v xml:space="preserve">Network Adequacy Certification Tool (NACT); 
</v>
      </c>
      <c r="DH96" s="251" t="str">
        <f>IF(ISNUMBER(FIND(analysismethod9,'III_Plan comp 438.68 {Plan 7}'!BA$15)),"",'III_Plan comp 438.68 {Plan 7}'!BA$15&amp;analysismethod9)</f>
        <v xml:space="preserve">Network Adequacy Certification Tool (NACT); 
</v>
      </c>
      <c r="DI96" s="251" t="str">
        <f>IF(ISNUMBER(FIND(analysismethod9,'III_Plan comp 438.68 {Plan 7}'!BB$15)),"",'III_Plan comp 438.68 {Plan 7}'!BB$15&amp;analysismethod9)</f>
        <v xml:space="preserve">Network Adequacy Certification Tool (NACT); 
</v>
      </c>
      <c r="DJ96" s="251" t="str">
        <f>IF(ISNUMBER(FIND(analysismethod9,'III_Plan comp 438.68 {Plan 7}'!BC$15)),"",'III_Plan comp 438.68 {Plan 7}'!BC$15&amp;analysismethod9)</f>
        <v xml:space="preserve">Network Adequacy Certification Tool (NACT); 
</v>
      </c>
      <c r="DK96" s="251" t="str">
        <f>IF(ISNUMBER(FIND(analysismethod9,'III_Plan comp 438.68 {Plan 7}'!BD$15)),"",'III_Plan comp 438.68 {Plan 7}'!BD$15&amp;analysismethod9)</f>
        <v xml:space="preserve">Network Adequacy Certification Tool (NACT); 
</v>
      </c>
      <c r="DL96" s="251" t="str">
        <f>IF(ISNUMBER(FIND(analysismethod9,'III_Plan comp 438.68 {Plan 7}'!BE$15)),"",'III_Plan comp 438.68 {Plan 7}'!BE$15&amp;analysismethod9)</f>
        <v xml:space="preserve">Network Adequacy Certification Tool (NACT); 
</v>
      </c>
      <c r="DM96" s="251" t="str">
        <f>IF(ISNUMBER(FIND(analysismethod9,'III_Plan comp 438.68 {Plan 7}'!BF$15)),"",'III_Plan comp 438.68 {Plan 7}'!BF$15&amp;analysismethod9)</f>
        <v xml:space="preserve">Network Adequacy Certification Tool (NACT); 
</v>
      </c>
      <c r="DN96" s="251" t="str">
        <f>IF(ISNUMBER(FIND(analysismethod9,'III_Plan comp 438.68 {Plan 7}'!BG$15)),"",'III_Plan comp 438.68 {Plan 7}'!BG$15&amp;analysismethod9)</f>
        <v xml:space="preserve">Network Adequacy Certification Tool (NACT); 
</v>
      </c>
      <c r="DO96" s="251" t="str">
        <f>IF(ISNUMBER(FIND(analysismethod9,'III_Plan comp 438.68 {Plan 7}'!BH$15)),"",'III_Plan comp 438.68 {Plan 7}'!BH$15&amp;analysismethod9)</f>
        <v xml:space="preserve">Network Adequacy Certification Tool (NACT); 
</v>
      </c>
      <c r="DP96" s="251" t="str">
        <f>IF(ISNUMBER(FIND(analysismethod9,'III_Plan comp 438.68 {Plan 7}'!BI$15)),"",'III_Plan comp 438.68 {Plan 7}'!BI$15&amp;analysismethod9)</f>
        <v xml:space="preserve">Network Adequacy Certification Tool (NACT); 
</v>
      </c>
      <c r="DQ96" s="251" t="str">
        <f>IF(ISNUMBER(FIND(analysismethod9,'III_Plan comp 438.68 {Plan 7}'!BJ$15)),"",'III_Plan comp 438.68 {Plan 7}'!BJ$15&amp;analysismethod9)</f>
        <v xml:space="preserve">Network Adequacy Certification Tool (NACT); 
</v>
      </c>
      <c r="DR96" s="251" t="str">
        <f>IF(ISNUMBER(FIND(analysismethod9,'III_Plan comp 438.68 {Plan 7}'!BK$15)),"",'III_Plan comp 438.68 {Plan 7}'!BK$15&amp;analysismethod9)</f>
        <v xml:space="preserve">Network Adequacy Certification Tool (NACT); 
</v>
      </c>
      <c r="DS96" s="251" t="str">
        <f>IF(ISNUMBER(FIND(analysismethod9,'III_Plan comp 438.68 {Plan 7}'!BL$15)),"",'III_Plan comp 438.68 {Plan 7}'!BL$15&amp;analysismethod9)</f>
        <v xml:space="preserve">Network Adequacy Certification Tool (NACT); 
</v>
      </c>
      <c r="DT96" s="251" t="str">
        <f>IF(ISNUMBER(FIND(analysismethod9,'III_Plan comp 438.68 {Plan 7}'!BM$15)),"",'III_Plan comp 438.68 {Plan 7}'!BM$15&amp;analysismethod9)</f>
        <v xml:space="preserve">Network Adequacy Certification Tool (NACT); 
</v>
      </c>
      <c r="DU96" s="251" t="str">
        <f>IF(ISNUMBER(FIND(analysismethod9,'III_Plan comp 438.68 {Plan 7}'!BN$15)),"",'III_Plan comp 438.68 {Plan 7}'!BN$15&amp;analysismethod9)</f>
        <v xml:space="preserve">Network Adequacy Certification Tool (NACT); 
</v>
      </c>
      <c r="DV96" s="251" t="str">
        <f>IF(ISNUMBER(FIND(analysismethod9,'III_Plan comp 438.68 {Plan 7}'!BO$15)),"",'III_Plan comp 438.68 {Plan 7}'!BO$15&amp;analysismethod9)</f>
        <v xml:space="preserve">Network Adequacy Certification Tool (NACT); 
</v>
      </c>
      <c r="DW96" s="251" t="str">
        <f>IF(ISNUMBER(FIND(analysismethod9,'III_Plan comp 438.68 {Plan 7}'!BP$15)),"",'III_Plan comp 438.68 {Plan 7}'!BP$15&amp;analysismethod9)</f>
        <v xml:space="preserve">Network Adequacy Certification Tool (NACT); 
</v>
      </c>
      <c r="DX96" s="251" t="str">
        <f>IF(ISNUMBER(FIND(analysismethod9,'III_Plan comp 438.68 {Plan 7}'!BQ$15)),"",'III_Plan comp 438.68 {Plan 7}'!BQ$15&amp;analysismethod9)</f>
        <v xml:space="preserve">Network Adequacy Certification Tool (NACT); 
</v>
      </c>
      <c r="DY96" s="251" t="str">
        <f>IF(ISNUMBER(FIND(analysismethod9,'III_Plan comp 438.68 {Plan 7}'!BR$15)),"",'III_Plan comp 438.68 {Plan 7}'!BR$15&amp;analysismethod9)</f>
        <v xml:space="preserve">Network Adequacy Certification Tool (NACT); 
</v>
      </c>
      <c r="DZ96" s="251" t="str">
        <f>IF(ISNUMBER(FIND(analysismethod9,'III_Plan comp 438.68 {Plan 7}'!BS$15)),"",'III_Plan comp 438.68 {Plan 7}'!BS$15&amp;analysismethod9)</f>
        <v xml:space="preserve">Network Adequacy Certification Tool (NACT); 
</v>
      </c>
      <c r="EA96" s="251" t="str">
        <f>IF(ISNUMBER(FIND(analysismethod9,'III_Plan comp 438.68 {Plan 7}'!BT$15)),"",'III_Plan comp 438.68 {Plan 7}'!BT$15&amp;analysismethod9)</f>
        <v xml:space="preserve">Network Adequacy Certification Tool (NACT); 
</v>
      </c>
      <c r="EB96" s="251" t="str">
        <f>IF(ISNUMBER(FIND(analysismethod9,'III_Plan comp 438.68 {Plan 7}'!BU$15)),"",'III_Plan comp 438.68 {Plan 7}'!BU$15&amp;analysismethod9)</f>
        <v xml:space="preserve">Network Adequacy Certification Tool (NACT); 
</v>
      </c>
      <c r="EC96" s="251" t="str">
        <f>IF(ISNUMBER(FIND(analysismethod9,'III_Plan comp 438.68 {Plan 7}'!BV$15)),"",'III_Plan comp 438.68 {Plan 7}'!BV$15&amp;analysismethod9)</f>
        <v xml:space="preserve">Network Adequacy Certification Tool (NACT); 
</v>
      </c>
      <c r="ED96" s="251" t="str">
        <f>IF(ISNUMBER(FIND(analysismethod9,'III_Plan comp 438.68 {Plan 7}'!BW$15)),"",'III_Plan comp 438.68 {Plan 7}'!BW$15&amp;analysismethod9)</f>
        <v xml:space="preserve">Network Adequacy Certification Tool (NACT); 
</v>
      </c>
      <c r="EE96" s="251" t="str">
        <f>IF(ISNUMBER(FIND(analysismethod9,'III_Plan comp 438.68 {Plan 7}'!BX$15)),"",'III_Plan comp 438.68 {Plan 7}'!BX$15&amp;analysismethod9)</f>
        <v xml:space="preserve">Network Adequacy Certification Tool (NACT); 
</v>
      </c>
      <c r="EF96" s="251" t="str">
        <f>IF(ISNUMBER(FIND(analysismethod9,'III_Plan comp 438.68 {Plan 7}'!BY$15)),"",'III_Plan comp 438.68 {Plan 7}'!BY$15&amp;analysismethod9)</f>
        <v xml:space="preserve">Network Adequacy Certification Tool (NACT); 
</v>
      </c>
      <c r="EG96" s="251" t="str">
        <f>IF(ISNUMBER(FIND(analysismethod9,'III_Plan comp 438.68 {Plan 7}'!BZ$15)),"",'III_Plan comp 438.68 {Plan 7}'!BZ$15&amp;analysismethod9)</f>
        <v xml:space="preserve">Network Adequacy Certification Tool (NACT); 
</v>
      </c>
      <c r="EH96" s="251" t="str">
        <f>IF(ISNUMBER(FIND(analysismethod9,'III_Plan comp 438.68 {Plan 7}'!CA$15)),"",'III_Plan comp 438.68 {Plan 7}'!CA$15&amp;analysismethod9)</f>
        <v xml:space="preserve">Network Adequacy Certification Tool (NACT); 
</v>
      </c>
      <c r="EI96" s="251" t="str">
        <f>IF(ISNUMBER(FIND(analysismethod9,'III_Plan comp 438.68 {Plan 7}'!CB$15)),"",'III_Plan comp 438.68 {Plan 7}'!CB$15&amp;analysismethod9)</f>
        <v xml:space="preserve">Network Adequacy Certification Tool (NACT); 
</v>
      </c>
      <c r="EJ96" s="251" t="str">
        <f>IF(ISNUMBER(FIND(analysismethod9,'III_Plan comp 438.68 {Plan 7}'!CC$15)),"",'III_Plan comp 438.68 {Plan 7}'!CC$15&amp;analysismethod9)</f>
        <v xml:space="preserve">Network Adequacy Certification Tool (NACT); 
</v>
      </c>
      <c r="EK96" s="251" t="str">
        <f>IF(ISNUMBER(FIND(analysismethod9,'III_Plan comp 438.68 {Plan 7}'!CD$15)),"",'III_Plan comp 438.68 {Plan 7}'!CD$15&amp;analysismethod9)</f>
        <v xml:space="preserve">Network Adequacy Certification Tool (NACT); 
</v>
      </c>
      <c r="EL96" s="251" t="str">
        <f>IF(ISNUMBER(FIND(analysismethod9,'III_Plan comp 438.68 {Plan 7}'!CE$15)),"",'III_Plan comp 438.68 {Plan 7}'!CE$15&amp;analysismethod9)</f>
        <v xml:space="preserve">Network Adequacy Certification Tool (NACT); 
</v>
      </c>
      <c r="EM96" s="251" t="str">
        <f>IF(ISNUMBER(FIND(analysismethod9,'III_Plan comp 438.68 {Plan 7}'!CF$15)),"",'III_Plan comp 438.68 {Plan 7}'!CF$15&amp;analysismethod9)</f>
        <v xml:space="preserve">Network Adequacy Certification Tool (NACT); 
</v>
      </c>
      <c r="EN96" s="251" t="str">
        <f>IF(ISNUMBER(FIND(analysismethod9,'III_Plan comp 438.68 {Plan 7}'!CG$15)),"",'III_Plan comp 438.68 {Plan 7}'!CG$15&amp;analysismethod9)</f>
        <v xml:space="preserve">Network Adequacy Certification Tool (NACT); 
</v>
      </c>
      <c r="EO96" s="251" t="str">
        <f>IF(ISNUMBER(FIND(analysismethod9,'III_Plan comp 438.68 {Plan 7}'!CH$15)),"",'III_Plan comp 438.68 {Plan 7}'!CH$15&amp;analysismethod9)</f>
        <v xml:space="preserve">Network Adequacy Certification Tool (NACT); 
</v>
      </c>
      <c r="EP96" s="251" t="str">
        <f>IF(ISNUMBER(FIND(analysismethod9,'III_Plan comp 438.68 {Plan 7}'!CI$15)),"",'III_Plan comp 438.68 {Plan 7}'!CI$15&amp;analysismethod9)</f>
        <v xml:space="preserve">Network Adequacy Certification Tool (NACT); 
</v>
      </c>
      <c r="EQ96" s="251" t="str">
        <f>IF(ISNUMBER(FIND(analysismethod9,'III_Plan comp 438.68 {Plan 7}'!CJ$15)),"",'III_Plan comp 438.68 {Plan 7}'!CJ$15&amp;analysismethod9)</f>
        <v xml:space="preserve">Network Adequacy Certification Tool (NACT); 
</v>
      </c>
      <c r="ER96" s="251" t="str">
        <f>IF(ISNUMBER(FIND(analysismethod9,'III_Plan comp 438.68 {Plan 7}'!CK$15)),"",'III_Plan comp 438.68 {Plan 7}'!CK$15&amp;analysismethod9)</f>
        <v xml:space="preserve">Network Adequacy Certification Tool (NACT); 
</v>
      </c>
      <c r="ES96" s="251" t="str">
        <f>IF(ISNUMBER(FIND(analysismethod9,'III_Plan comp 438.68 {Plan 7}'!CL$15)),"",'III_Plan comp 438.68 {Plan 7}'!CL$15&amp;analysismethod9)</f>
        <v xml:space="preserve">Network Adequacy Certification Tool (NACT); 
</v>
      </c>
      <c r="ET96" s="251" t="str">
        <f>IF(ISNUMBER(FIND(analysismethod9,'III_Plan comp 438.68 {Plan 7}'!CM$15)),"",'III_Plan comp 438.68 {Plan 7}'!CM$15&amp;analysismethod9)</f>
        <v xml:space="preserve">Network Adequacy Certification Tool (NACT); 
</v>
      </c>
      <c r="EU96" s="251" t="str">
        <f>IF(ISNUMBER(FIND(analysismethod9,'III_Plan comp 438.68 {Plan 7}'!CN$15)),"",'III_Plan comp 438.68 {Plan 7}'!CN$15&amp;analysismethod9)</f>
        <v xml:space="preserve">Network Adequacy Certification Tool (NACT); 
</v>
      </c>
      <c r="EV96" s="251" t="str">
        <f>IF(ISNUMBER(FIND(analysismethod9,'III_Plan comp 438.68 {Plan 7}'!CO$15)),"",'III_Plan comp 438.68 {Plan 7}'!CO$15&amp;analysismethod9)</f>
        <v xml:space="preserve">Network Adequacy Certification Tool (NACT); 
</v>
      </c>
      <c r="EW96" s="251" t="str">
        <f>IF(ISNUMBER(FIND(analysismethod9,'III_Plan comp 438.68 {Plan 7}'!CP$15)),"",'III_Plan comp 438.68 {Plan 7}'!CP$15&amp;analysismethod9)</f>
        <v xml:space="preserve">Network Adequacy Certification Tool (NACT); 
</v>
      </c>
      <c r="EX96" s="251" t="str">
        <f>IF(ISNUMBER(FIND(analysismethod9,'III_Plan comp 438.68 {Plan 7}'!CQ$15)),"",'III_Plan comp 438.68 {Plan 7}'!CQ$15&amp;analysismethod9)</f>
        <v xml:space="preserve">Network Adequacy Certification Tool (NACT); 
</v>
      </c>
      <c r="EY96" s="251" t="str">
        <f>IF(ISNUMBER(FIND(analysismethod9,'III_Plan comp 438.68 {Plan 7}'!CR$15)),"",'III_Plan comp 438.68 {Plan 7}'!CR$15&amp;analysismethod9)</f>
        <v xml:space="preserve">Network Adequacy Certification Tool (NACT); 
</v>
      </c>
      <c r="EZ96" s="251" t="str">
        <f>IF(ISNUMBER(FIND(analysismethod9,'III_Plan comp 438.68 {Plan 7}'!CS$15)),"",'III_Plan comp 438.68 {Plan 7}'!CS$15&amp;analysismethod9)</f>
        <v xml:space="preserve">Network Adequacy Certification Tool (NACT); 
</v>
      </c>
      <c r="FA96" s="251" t="str">
        <f>IF(ISNUMBER(FIND(analysismethod9,'III_Plan comp 438.68 {Plan 7}'!CT$15)),"",'III_Plan comp 438.68 {Plan 7}'!CT$15&amp;analysismethod9)</f>
        <v xml:space="preserve">Network Adequacy Certification Tool (NACT); 
</v>
      </c>
      <c r="FB96" s="251" t="str">
        <f>IF(ISNUMBER(FIND(analysismethod9,'III_Plan comp 438.68 {Plan 7}'!CU$15)),"",'III_Plan comp 438.68 {Plan 7}'!CU$15&amp;analysismethod9)</f>
        <v xml:space="preserve">Network Adequacy Certification Tool (NACT); 
</v>
      </c>
      <c r="FC96" s="251" t="str">
        <f>IF(ISNUMBER(FIND(analysismethod9,'III_Plan comp 438.68 {Plan 7}'!CV$15)),"",'III_Plan comp 438.68 {Plan 7}'!CV$15&amp;analysismethod9)</f>
        <v xml:space="preserve">Network Adequacy Certification Tool (NACT); 
</v>
      </c>
      <c r="FD96" s="251" t="str">
        <f>IF(ISNUMBER(FIND(analysismethod9,'III_Plan comp 438.68 {Plan 7}'!CW$15)),"",'III_Plan comp 438.68 {Plan 7}'!CW$15&amp;analysismethod9)</f>
        <v xml:space="preserve">Network Adequacy Certification Tool (NACT); 
</v>
      </c>
      <c r="FE96" s="251" t="str">
        <f>IF(ISNUMBER(FIND(analysismethod9,'III_Plan comp 438.68 {Plan 7}'!CX$15)),"",'III_Plan comp 438.68 {Plan 7}'!CX$15&amp;analysismethod9)</f>
        <v xml:space="preserve">Network Adequacy Certification Tool (NACT); 
</v>
      </c>
      <c r="FF96" s="251" t="str">
        <f>IF(ISNUMBER(FIND(analysismethod9,'III_Plan comp 438.68 {Plan 7}'!CY$15)),"",'III_Plan comp 438.68 {Plan 7}'!CY$15&amp;analysismethod9)</f>
        <v xml:space="preserve">Network Adequacy Certification Tool (NACT); 
</v>
      </c>
      <c r="FG96" s="251" t="str">
        <f>IF(ISNUMBER(FIND(analysismethod9,'III_Plan comp 438.68 {Plan 7}'!CZ$15)),"",'III_Plan comp 438.68 {Plan 7}'!CZ$15&amp;analysismethod9)</f>
        <v xml:space="preserve">Network Adequacy Certification Tool (NACT);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Language Capabilities: Contract
IHCP: Contract/Good-faith effort to contract; 
</v>
      </c>
      <c r="BM97" s="254" t="str">
        <f>IF(ISNUMBER(FIND(analysismethod10,'III_Plan comp 438.68 {Plan 7}'!F$15)),"",'III_Plan comp 438.68 {Plan 7}'!F$15&amp;analysismethod10)</f>
        <v xml:space="preserve">Network Adequacy Certification Tool (NACT); 
Geomapping; 
Language Capabilities: Contract
IHCP: Contract/Good-faith effort to contract; 
</v>
      </c>
      <c r="BN97" s="254" t="str">
        <f>IF(ISNUMBER(FIND(analysismethod10,'III_Plan comp 438.68 {Plan 7}'!G$15)),"",'III_Plan comp 438.68 {Plan 7}'!G$15&amp;analysismethod10)</f>
        <v xml:space="preserve">Language Capabilities: Contract
IHCP: Contract/Good-faith effort to contract; 
</v>
      </c>
      <c r="BO97" s="254" t="str">
        <f>IF(ISNUMBER(FIND(analysismethod10,'III_Plan comp 438.68 {Plan 7}'!H$15)),"",'III_Plan comp 438.68 {Plan 7}'!H$15&amp;analysismethod10)</f>
        <v xml:space="preserve">Language Capabilities: Contract
IHCP: Contract/Good-faith effort to contract; 
</v>
      </c>
      <c r="BP97" s="254" t="str">
        <f>IF(ISNUMBER(FIND(analysismethod10,'III_Plan comp 438.68 {Plan 7}'!I$15)),"",'III_Plan comp 438.68 {Plan 7}'!I$15&amp;analysismethod10)</f>
        <v xml:space="preserve">Network Adequacy Certification Tool (NACT); 
Language Capabilities: Contract
IHCP: Contract/Good-faith effort to contract; 
</v>
      </c>
      <c r="BQ97" s="254" t="str">
        <f>IF(ISNUMBER(FIND(analysismethod10,'III_Plan comp 438.68 {Plan 7}'!J$15)),"",'III_Plan comp 438.68 {Plan 7}'!J$15&amp;analysismethod10)</f>
        <v xml:space="preserve">Language Capabilities: Contract
IHCP: Contract/Good-faith effort to contract; 
</v>
      </c>
      <c r="BR97" s="254" t="str">
        <f>IF(ISNUMBER(FIND(analysismethod10,'III_Plan comp 438.68 {Plan 7}'!K$15)),"",'III_Plan comp 438.68 {Plan 7}'!K$15&amp;analysismethod10)</f>
        <v xml:space="preserve">Timely Access Data Tool (TADT); 
Language Capabilities: Contract
IHCP: Contract/Good-faith effort to contract; 
</v>
      </c>
      <c r="BS97" s="254" t="str">
        <f>IF(ISNUMBER(FIND(analysismethod10,'III_Plan comp 438.68 {Plan 7}'!L$15)),"",'III_Plan comp 438.68 {Plan 7}'!L$15&amp;analysismethod10)</f>
        <v xml:space="preserve">Timely Access Data Tool (TADT); 
Language Capabilities: Contract
IHCP: Contract/Good-faith effort to contract; 
</v>
      </c>
      <c r="BT97" s="254" t="str">
        <f>IF(ISNUMBER(FIND(analysismethod10,'III_Plan comp 438.68 {Plan 7}'!M$15)),"",'III_Plan comp 438.68 {Plan 7}'!M$15&amp;analysismethod10)</f>
        <v xml:space="preserve">Language Capabilities: Contract
IHCP: Contract/Good-faith effort to contract; 
</v>
      </c>
      <c r="BU97" s="254" t="str">
        <f>IF(ISNUMBER(FIND(analysismethod10,'III_Plan comp 438.68 {Plan 7}'!N$15)),"",'III_Plan comp 438.68 {Plan 7}'!N$15&amp;analysismethod10)</f>
        <v xml:space="preserve">Language Capabilities: Contract
IHCP: Contract/Good-faith effort to contract; 
</v>
      </c>
      <c r="BV97" s="254" t="str">
        <f>IF(ISNUMBER(FIND(analysismethod10,'III_Plan comp 438.68 {Plan 7}'!O$15)),"",'III_Plan comp 438.68 {Plan 7}'!O$15&amp;analysismethod10)</f>
        <v xml:space="preserve">Language Capabilities: Contract
IHCP: Contract/Good-faith effort to contract; 
</v>
      </c>
      <c r="BW97" s="254" t="str">
        <f>IF(ISNUMBER(FIND(analysismethod10,'III_Plan comp 438.68 {Plan 7}'!P$15)),"",'III_Plan comp 438.68 {Plan 7}'!P$15&amp;analysismethod10)</f>
        <v xml:space="preserve">Language Capabilities: Contract
IHCP: Contract/Good-faith effort to contract; 
</v>
      </c>
      <c r="BX97" s="254" t="str">
        <f>IF(ISNUMBER(FIND(analysismethod10,'III_Plan comp 438.68 {Plan 7}'!Q$15)),"",'III_Plan comp 438.68 {Plan 7}'!Q$15&amp;analysismethod10)</f>
        <v xml:space="preserve">Language Capabilities: Contract
IHCP: Contract/Good-faith effort to contract; 
</v>
      </c>
      <c r="BY97" s="254" t="str">
        <f>IF(ISNUMBER(FIND(analysismethod10,'III_Plan comp 438.68 {Plan 7}'!R$15)),"",'III_Plan comp 438.68 {Plan 7}'!R$15&amp;analysismethod10)</f>
        <v xml:space="preserve">Language Capabilities: Contract
IHCP: Contract/Good-faith effort to contract; 
</v>
      </c>
      <c r="BZ97" s="254" t="str">
        <f>IF(ISNUMBER(FIND(analysismethod10,'III_Plan comp 438.68 {Plan 7}'!S$15)),"",'III_Plan comp 438.68 {Plan 7}'!S$15&amp;analysismethod10)</f>
        <v xml:space="preserve">Language Capabilities: Contract
IHCP: Contract/Good-faith effort to contract; 
</v>
      </c>
      <c r="CA97" s="254" t="str">
        <f>IF(ISNUMBER(FIND(analysismethod10,'III_Plan comp 438.68 {Plan 7}'!T$15)),"",'III_Plan comp 438.68 {Plan 7}'!T$15&amp;analysismethod10)</f>
        <v xml:space="preserve">Language Capabilities: Contract
IHCP: Contract/Good-faith effort to contract; 
</v>
      </c>
      <c r="CB97" s="254" t="str">
        <f>IF(ISNUMBER(FIND(analysismethod10,'III_Plan comp 438.68 {Plan 7}'!U$15)),"",'III_Plan comp 438.68 {Plan 7}'!U$15&amp;analysismethod10)</f>
        <v xml:space="preserve">Language Capabilities: Contract
IHCP: Contract/Good-faith effort to contract; 
</v>
      </c>
      <c r="CC97" s="254" t="str">
        <f>IF(ISNUMBER(FIND(analysismethod10,'III_Plan comp 438.68 {Plan 7}'!V$15)),"",'III_Plan comp 438.68 {Plan 7}'!V$15&amp;analysismethod10)</f>
        <v xml:space="preserve">Language Capabilities: Contract
IHCP: Contract/Good-faith effort to contract; 
</v>
      </c>
      <c r="CD97" s="254" t="str">
        <f>IF(ISNUMBER(FIND(analysismethod10,'III_Plan comp 438.68 {Plan 7}'!W$15)),"",'III_Plan comp 438.68 {Plan 7}'!W$15&amp;analysismethod10)</f>
        <v xml:space="preserve">Language Capabilities: Contract
IHCP: Contract/Good-faith effort to contract; 
</v>
      </c>
      <c r="CE97" s="254" t="str">
        <f>IF(ISNUMBER(FIND(analysismethod10,'III_Plan comp 438.68 {Plan 7}'!X$15)),"",'III_Plan comp 438.68 {Plan 7}'!X$15&amp;analysismethod10)</f>
        <v xml:space="preserve">Language Capabilities: Contract
IHCP: Contract/Good-faith effort to contract; 
</v>
      </c>
      <c r="CF97" s="254" t="str">
        <f>IF(ISNUMBER(FIND(analysismethod10,'III_Plan comp 438.68 {Plan 7}'!Y$15)),"",'III_Plan comp 438.68 {Plan 7}'!Y$15&amp;analysismethod10)</f>
        <v xml:space="preserve">Language Capabilities: Contract
IHCP: Contract/Good-faith effort to contract; 
</v>
      </c>
      <c r="CG97" s="254" t="str">
        <f>IF(ISNUMBER(FIND(analysismethod10,'III_Plan comp 438.68 {Plan 7}'!Z$15)),"",'III_Plan comp 438.68 {Plan 7}'!Z$15&amp;analysismethod10)</f>
        <v xml:space="preserve">Language Capabilities: Contract
IHCP: Contract/Good-faith effort to contract; 
</v>
      </c>
      <c r="CH97" s="254" t="str">
        <f>IF(ISNUMBER(FIND(analysismethod10,'III_Plan comp 438.68 {Plan 7}'!AA$15)),"",'III_Plan comp 438.68 {Plan 7}'!AA$15&amp;analysismethod10)</f>
        <v xml:space="preserve">Language Capabilities: Contract
IHCP: Contract/Good-faith effort to contract; 
</v>
      </c>
      <c r="CI97" s="254" t="str">
        <f>IF(ISNUMBER(FIND(analysismethod10,'III_Plan comp 438.68 {Plan 7}'!AB$15)),"",'III_Plan comp 438.68 {Plan 7}'!AB$15&amp;analysismethod10)</f>
        <v xml:space="preserve">Language Capabilities: Contract
IHCP: Contract/Good-faith effort to contract; 
</v>
      </c>
      <c r="CJ97" s="254" t="str">
        <f>IF(ISNUMBER(FIND(analysismethod10,'III_Plan comp 438.68 {Plan 7}'!AC$15)),"",'III_Plan comp 438.68 {Plan 7}'!AC$15&amp;analysismethod10)</f>
        <v xml:space="preserve">Language Capabilities: Contract
IHCP: Contract/Good-faith effort to contract; 
</v>
      </c>
      <c r="CK97" s="254" t="str">
        <f>IF(ISNUMBER(FIND(analysismethod10,'III_Plan comp 438.68 {Plan 7}'!AD$15)),"",'III_Plan comp 438.68 {Plan 7}'!AD$15&amp;analysismethod10)</f>
        <v xml:space="preserve">Language Capabilities: Contract
IHCP: Contract/Good-faith effort to contract; 
</v>
      </c>
      <c r="CL97" s="254" t="str">
        <f>IF(ISNUMBER(FIND(analysismethod10,'III_Plan comp 438.68 {Plan 7}'!AE$15)),"",'III_Plan comp 438.68 {Plan 7}'!AE$15&amp;analysismethod10)</f>
        <v xml:space="preserve">Language Capabilities: Contract
IHCP: Contract/Good-faith effort to contract; 
</v>
      </c>
      <c r="CM97" s="254" t="str">
        <f>IF(ISNUMBER(FIND(analysismethod10,'III_Plan comp 438.68 {Plan 7}'!AF$15)),"",'III_Plan comp 438.68 {Plan 7}'!AF$15&amp;analysismethod10)</f>
        <v xml:space="preserve">Language Capabilities: Contract
IHCP: Contract/Good-faith effort to contract; 
</v>
      </c>
      <c r="CN97" s="254" t="str">
        <f>IF(ISNUMBER(FIND(analysismethod10,'III_Plan comp 438.68 {Plan 7}'!AG$15)),"",'III_Plan comp 438.68 {Plan 7}'!AG$15&amp;analysismethod10)</f>
        <v xml:space="preserve">Language Capabilities: Contract
IHCP: Contract/Good-faith effort to contract; 
</v>
      </c>
      <c r="CO97" s="254" t="str">
        <f>IF(ISNUMBER(FIND(analysismethod10,'III_Plan comp 438.68 {Plan 7}'!AH$15)),"",'III_Plan comp 438.68 {Plan 7}'!AH$15&amp;analysismethod10)</f>
        <v xml:space="preserve">Language Capabilities: Contract
IHCP: Contract/Good-faith effort to contract; 
</v>
      </c>
      <c r="CP97" s="254" t="str">
        <f>IF(ISNUMBER(FIND(analysismethod10,'III_Plan comp 438.68 {Plan 7}'!AI$15)),"",'III_Plan comp 438.68 {Plan 7}'!AI$15&amp;analysismethod10)</f>
        <v xml:space="preserve">Language Capabilities: Contract
IHCP: Contract/Good-faith effort to contract; 
</v>
      </c>
      <c r="CQ97" s="254" t="str">
        <f>IF(ISNUMBER(FIND(analysismethod10,'III_Plan comp 438.68 {Plan 7}'!AJ$15)),"",'III_Plan comp 438.68 {Plan 7}'!AJ$15&amp;analysismethod10)</f>
        <v xml:space="preserve">Language Capabilities: Contract
IHCP: Contract/Good-faith effort to contract; 
</v>
      </c>
      <c r="CR97" s="254" t="str">
        <f>IF(ISNUMBER(FIND(analysismethod10,'III_Plan comp 438.68 {Plan 7}'!AK$15)),"",'III_Plan comp 438.68 {Plan 7}'!AK$15&amp;analysismethod10)</f>
        <v xml:space="preserve">Language Capabilities: Contract
IHCP: Contract/Good-faith effort to contract; 
</v>
      </c>
      <c r="CS97" s="254" t="str">
        <f>IF(ISNUMBER(FIND(analysismethod10,'III_Plan comp 438.68 {Plan 7}'!AL$15)),"",'III_Plan comp 438.68 {Plan 7}'!AL$15&amp;analysismethod10)</f>
        <v xml:space="preserve">Language Capabilities: Contract
IHCP: Contract/Good-faith effort to contract; 
</v>
      </c>
      <c r="CT97" s="254" t="str">
        <f>IF(ISNUMBER(FIND(analysismethod10,'III_Plan comp 438.68 {Plan 7}'!AM$15)),"",'III_Plan comp 438.68 {Plan 7}'!AM$15&amp;analysismethod10)</f>
        <v xml:space="preserve">Language Capabilities: Contract
IHCP: Contract/Good-faith effort to contract; 
</v>
      </c>
      <c r="CU97" s="254" t="str">
        <f>IF(ISNUMBER(FIND(analysismethod10,'III_Plan comp 438.68 {Plan 7}'!AN$15)),"",'III_Plan comp 438.68 {Plan 7}'!AN$15&amp;analysismethod10)</f>
        <v xml:space="preserve">Language Capabilities: Contract
IHCP: Contract/Good-faith effort to contract; 
</v>
      </c>
      <c r="CV97" s="254" t="str">
        <f>IF(ISNUMBER(FIND(analysismethod10,'III_Plan comp 438.68 {Plan 7}'!AO$15)),"",'III_Plan comp 438.68 {Plan 7}'!AO$15&amp;analysismethod10)</f>
        <v xml:space="preserve">Language Capabilities: Contract
IHCP: Contract/Good-faith effort to contract; 
</v>
      </c>
      <c r="CW97" s="254" t="str">
        <f>IF(ISNUMBER(FIND(analysismethod10,'III_Plan comp 438.68 {Plan 7}'!AP$15)),"",'III_Plan comp 438.68 {Plan 7}'!AP$15&amp;analysismethod10)</f>
        <v xml:space="preserve">Language Capabilities: Contract
IHCP: Contract/Good-faith effort to contract; 
</v>
      </c>
      <c r="CX97" s="254" t="str">
        <f>IF(ISNUMBER(FIND(analysismethod10,'III_Plan comp 438.68 {Plan 7}'!AQ$15)),"",'III_Plan comp 438.68 {Plan 7}'!AQ$15&amp;analysismethod10)</f>
        <v xml:space="preserve">Language Capabilities: Contract
IHCP: Contract/Good-faith effort to contract; 
</v>
      </c>
      <c r="CY97" s="254" t="str">
        <f>IF(ISNUMBER(FIND(analysismethod10,'III_Plan comp 438.68 {Plan 7}'!AR$15)),"",'III_Plan comp 438.68 {Plan 7}'!AR$15&amp;analysismethod10)</f>
        <v xml:space="preserve">Language Capabilities: Contract
IHCP: Contract/Good-faith effort to contract; 
</v>
      </c>
      <c r="CZ97" s="254" t="str">
        <f>IF(ISNUMBER(FIND(analysismethod10,'III_Plan comp 438.68 {Plan 7}'!AS$15)),"",'III_Plan comp 438.68 {Plan 7}'!AS$15&amp;analysismethod10)</f>
        <v xml:space="preserve">Language Capabilities: Contract
IHCP: Contract/Good-faith effort to contract; 
</v>
      </c>
      <c r="DA97" s="254" t="str">
        <f>IF(ISNUMBER(FIND(analysismethod10,'III_Plan comp 438.68 {Plan 7}'!AT$15)),"",'III_Plan comp 438.68 {Plan 7}'!AT$15&amp;analysismethod10)</f>
        <v xml:space="preserve">Language Capabilities: Contract
IHCP: Contract/Good-faith effort to contract; 
</v>
      </c>
      <c r="DB97" s="254" t="str">
        <f>IF(ISNUMBER(FIND(analysismethod10,'III_Plan comp 438.68 {Plan 7}'!AU$15)),"",'III_Plan comp 438.68 {Plan 7}'!AU$15&amp;analysismethod10)</f>
        <v xml:space="preserve">Language Capabilities: Contract
IHCP: Contract/Good-faith effort to contract; 
</v>
      </c>
      <c r="DC97" s="254" t="str">
        <f>IF(ISNUMBER(FIND(analysismethod10,'III_Plan comp 438.68 {Plan 7}'!AV$15)),"",'III_Plan comp 438.68 {Plan 7}'!AV$15&amp;analysismethod10)</f>
        <v xml:space="preserve">Language Capabilities: Contract
IHCP: Contract/Good-faith effort to contract; 
</v>
      </c>
      <c r="DD97" s="254" t="str">
        <f>IF(ISNUMBER(FIND(analysismethod10,'III_Plan comp 438.68 {Plan 7}'!AW$15)),"",'III_Plan comp 438.68 {Plan 7}'!AW$15&amp;analysismethod10)</f>
        <v xml:space="preserve">Language Capabilities: Contract
IHCP: Contract/Good-faith effort to contract; 
</v>
      </c>
      <c r="DE97" s="254" t="str">
        <f>IF(ISNUMBER(FIND(analysismethod10,'III_Plan comp 438.68 {Plan 7}'!AX$15)),"",'III_Plan comp 438.68 {Plan 7}'!AX$15&amp;analysismethod10)</f>
        <v xml:space="preserve">Language Capabilities: Contract
IHCP: Contract/Good-faith effort to contract; 
</v>
      </c>
      <c r="DF97" s="254" t="str">
        <f>IF(ISNUMBER(FIND(analysismethod10,'III_Plan comp 438.68 {Plan 7}'!AY$15)),"",'III_Plan comp 438.68 {Plan 7}'!AY$15&amp;analysismethod10)</f>
        <v xml:space="preserve">Language Capabilities: Contract
IHCP: Contract/Good-faith effort to contract; 
</v>
      </c>
      <c r="DG97" s="254" t="str">
        <f>IF(ISNUMBER(FIND(analysismethod10,'III_Plan comp 438.68 {Plan 7}'!AZ$15)),"",'III_Plan comp 438.68 {Plan 7}'!AZ$15&amp;analysismethod10)</f>
        <v xml:space="preserve">Language Capabilities: Contract
IHCP: Contract/Good-faith effort to contract; 
</v>
      </c>
      <c r="DH97" s="254" t="str">
        <f>IF(ISNUMBER(FIND(analysismethod10,'III_Plan comp 438.68 {Plan 7}'!BA$15)),"",'III_Plan comp 438.68 {Plan 7}'!BA$15&amp;analysismethod10)</f>
        <v xml:space="preserve">Language Capabilities: Contract
IHCP: Contract/Good-faith effort to contract; 
</v>
      </c>
      <c r="DI97" s="254" t="str">
        <f>IF(ISNUMBER(FIND(analysismethod10,'III_Plan comp 438.68 {Plan 7}'!BB$15)),"",'III_Plan comp 438.68 {Plan 7}'!BB$15&amp;analysismethod10)</f>
        <v xml:space="preserve">Language Capabilities: Contract
IHCP: Contract/Good-faith effort to contract; 
</v>
      </c>
      <c r="DJ97" s="254" t="str">
        <f>IF(ISNUMBER(FIND(analysismethod10,'III_Plan comp 438.68 {Plan 7}'!BC$15)),"",'III_Plan comp 438.68 {Plan 7}'!BC$15&amp;analysismethod10)</f>
        <v xml:space="preserve">Language Capabilities: Contract
IHCP: Contract/Good-faith effort to contract; 
</v>
      </c>
      <c r="DK97" s="254" t="str">
        <f>IF(ISNUMBER(FIND(analysismethod10,'III_Plan comp 438.68 {Plan 7}'!BD$15)),"",'III_Plan comp 438.68 {Plan 7}'!BD$15&amp;analysismethod10)</f>
        <v xml:space="preserve">Language Capabilities: Contract
IHCP: Contract/Good-faith effort to contract; 
</v>
      </c>
      <c r="DL97" s="254" t="str">
        <f>IF(ISNUMBER(FIND(analysismethod10,'III_Plan comp 438.68 {Plan 7}'!BE$15)),"",'III_Plan comp 438.68 {Plan 7}'!BE$15&amp;analysismethod10)</f>
        <v xml:space="preserve">Language Capabilities: Contract
IHCP: Contract/Good-faith effort to contract; 
</v>
      </c>
      <c r="DM97" s="254" t="str">
        <f>IF(ISNUMBER(FIND(analysismethod10,'III_Plan comp 438.68 {Plan 7}'!BF$15)),"",'III_Plan comp 438.68 {Plan 7}'!BF$15&amp;analysismethod10)</f>
        <v xml:space="preserve">Language Capabilities: Contract
IHCP: Contract/Good-faith effort to contract; 
</v>
      </c>
      <c r="DN97" s="254" t="str">
        <f>IF(ISNUMBER(FIND(analysismethod10,'III_Plan comp 438.68 {Plan 7}'!BG$15)),"",'III_Plan comp 438.68 {Plan 7}'!BG$15&amp;analysismethod10)</f>
        <v xml:space="preserve">Language Capabilities: Contract
IHCP: Contract/Good-faith effort to contract; 
</v>
      </c>
      <c r="DO97" s="254" t="str">
        <f>IF(ISNUMBER(FIND(analysismethod10,'III_Plan comp 438.68 {Plan 7}'!BH$15)),"",'III_Plan comp 438.68 {Plan 7}'!BH$15&amp;analysismethod10)</f>
        <v xml:space="preserve">Language Capabilities: Contract
IHCP: Contract/Good-faith effort to contract; 
</v>
      </c>
      <c r="DP97" s="254" t="str">
        <f>IF(ISNUMBER(FIND(analysismethod10,'III_Plan comp 438.68 {Plan 7}'!BI$15)),"",'III_Plan comp 438.68 {Plan 7}'!BI$15&amp;analysismethod10)</f>
        <v xml:space="preserve">Language Capabilities: Contract
IHCP: Contract/Good-faith effort to contract; 
</v>
      </c>
      <c r="DQ97" s="254" t="str">
        <f>IF(ISNUMBER(FIND(analysismethod10,'III_Plan comp 438.68 {Plan 7}'!BJ$15)),"",'III_Plan comp 438.68 {Plan 7}'!BJ$15&amp;analysismethod10)</f>
        <v xml:space="preserve">Language Capabilities: Contract
IHCP: Contract/Good-faith effort to contract; 
</v>
      </c>
      <c r="DR97" s="254" t="str">
        <f>IF(ISNUMBER(FIND(analysismethod10,'III_Plan comp 438.68 {Plan 7}'!BK$15)),"",'III_Plan comp 438.68 {Plan 7}'!BK$15&amp;analysismethod10)</f>
        <v xml:space="preserve">Language Capabilities: Contract
IHCP: Contract/Good-faith effort to contract; 
</v>
      </c>
      <c r="DS97" s="254" t="str">
        <f>IF(ISNUMBER(FIND(analysismethod10,'III_Plan comp 438.68 {Plan 7}'!BL$15)),"",'III_Plan comp 438.68 {Plan 7}'!BL$15&amp;analysismethod10)</f>
        <v xml:space="preserve">Language Capabilities: Contract
IHCP: Contract/Good-faith effort to contract; 
</v>
      </c>
      <c r="DT97" s="254" t="str">
        <f>IF(ISNUMBER(FIND(analysismethod10,'III_Plan comp 438.68 {Plan 7}'!BM$15)),"",'III_Plan comp 438.68 {Plan 7}'!BM$15&amp;analysismethod10)</f>
        <v xml:space="preserve">Language Capabilities: Contract
IHCP: Contract/Good-faith effort to contract; 
</v>
      </c>
      <c r="DU97" s="254" t="str">
        <f>IF(ISNUMBER(FIND(analysismethod10,'III_Plan comp 438.68 {Plan 7}'!BN$15)),"",'III_Plan comp 438.68 {Plan 7}'!BN$15&amp;analysismethod10)</f>
        <v xml:space="preserve">Language Capabilities: Contract
IHCP: Contract/Good-faith effort to contract; 
</v>
      </c>
      <c r="DV97" s="254" t="str">
        <f>IF(ISNUMBER(FIND(analysismethod10,'III_Plan comp 438.68 {Plan 7}'!BO$15)),"",'III_Plan comp 438.68 {Plan 7}'!BO$15&amp;analysismethod10)</f>
        <v xml:space="preserve">Language Capabilities: Contract
IHCP: Contract/Good-faith effort to contract; 
</v>
      </c>
      <c r="DW97" s="254" t="str">
        <f>IF(ISNUMBER(FIND(analysismethod10,'III_Plan comp 438.68 {Plan 7}'!BP$15)),"",'III_Plan comp 438.68 {Plan 7}'!BP$15&amp;analysismethod10)</f>
        <v xml:space="preserve">Language Capabilities: Contract
IHCP: Contract/Good-faith effort to contract; 
</v>
      </c>
      <c r="DX97" s="254" t="str">
        <f>IF(ISNUMBER(FIND(analysismethod10,'III_Plan comp 438.68 {Plan 7}'!BQ$15)),"",'III_Plan comp 438.68 {Plan 7}'!BQ$15&amp;analysismethod10)</f>
        <v xml:space="preserve">Language Capabilities: Contract
IHCP: Contract/Good-faith effort to contract; 
</v>
      </c>
      <c r="DY97" s="254" t="str">
        <f>IF(ISNUMBER(FIND(analysismethod10,'III_Plan comp 438.68 {Plan 7}'!BR$15)),"",'III_Plan comp 438.68 {Plan 7}'!BR$15&amp;analysismethod10)</f>
        <v xml:space="preserve">Language Capabilities: Contract
IHCP: Contract/Good-faith effort to contract; 
</v>
      </c>
      <c r="DZ97" s="254" t="str">
        <f>IF(ISNUMBER(FIND(analysismethod10,'III_Plan comp 438.68 {Plan 7}'!BS$15)),"",'III_Plan comp 438.68 {Plan 7}'!BS$15&amp;analysismethod10)</f>
        <v xml:space="preserve">Language Capabilities: Contract
IHCP: Contract/Good-faith effort to contract; 
</v>
      </c>
      <c r="EA97" s="254" t="str">
        <f>IF(ISNUMBER(FIND(analysismethod10,'III_Plan comp 438.68 {Plan 7}'!BT$15)),"",'III_Plan comp 438.68 {Plan 7}'!BT$15&amp;analysismethod10)</f>
        <v xml:space="preserve">Language Capabilities: Contract
IHCP: Contract/Good-faith effort to contract; 
</v>
      </c>
      <c r="EB97" s="254" t="str">
        <f>IF(ISNUMBER(FIND(analysismethod10,'III_Plan comp 438.68 {Plan 7}'!BU$15)),"",'III_Plan comp 438.68 {Plan 7}'!BU$15&amp;analysismethod10)</f>
        <v xml:space="preserve">Language Capabilities: Contract
IHCP: Contract/Good-faith effort to contract; 
</v>
      </c>
      <c r="EC97" s="254" t="str">
        <f>IF(ISNUMBER(FIND(analysismethod10,'III_Plan comp 438.68 {Plan 7}'!BV$15)),"",'III_Plan comp 438.68 {Plan 7}'!BV$15&amp;analysismethod10)</f>
        <v xml:space="preserve">Language Capabilities: Contract
IHCP: Contract/Good-faith effort to contract; 
</v>
      </c>
      <c r="ED97" s="254" t="str">
        <f>IF(ISNUMBER(FIND(analysismethod10,'III_Plan comp 438.68 {Plan 7}'!BW$15)),"",'III_Plan comp 438.68 {Plan 7}'!BW$15&amp;analysismethod10)</f>
        <v xml:space="preserve">Language Capabilities: Contract
IHCP: Contract/Good-faith effort to contract; 
</v>
      </c>
      <c r="EE97" s="254" t="str">
        <f>IF(ISNUMBER(FIND(analysismethod10,'III_Plan comp 438.68 {Plan 7}'!BX$15)),"",'III_Plan comp 438.68 {Plan 7}'!BX$15&amp;analysismethod10)</f>
        <v xml:space="preserve">Language Capabilities: Contract
IHCP: Contract/Good-faith effort to contract; 
</v>
      </c>
      <c r="EF97" s="254" t="str">
        <f>IF(ISNUMBER(FIND(analysismethod10,'III_Plan comp 438.68 {Plan 7}'!BY$15)),"",'III_Plan comp 438.68 {Plan 7}'!BY$15&amp;analysismethod10)</f>
        <v xml:space="preserve">Language Capabilities: Contract
IHCP: Contract/Good-faith effort to contract; 
</v>
      </c>
      <c r="EG97" s="254" t="str">
        <f>IF(ISNUMBER(FIND(analysismethod10,'III_Plan comp 438.68 {Plan 7}'!BZ$15)),"",'III_Plan comp 438.68 {Plan 7}'!BZ$15&amp;analysismethod10)</f>
        <v xml:space="preserve">Language Capabilities: Contract
IHCP: Contract/Good-faith effort to contract; 
</v>
      </c>
      <c r="EH97" s="254" t="str">
        <f>IF(ISNUMBER(FIND(analysismethod10,'III_Plan comp 438.68 {Plan 7}'!CA$15)),"",'III_Plan comp 438.68 {Plan 7}'!CA$15&amp;analysismethod10)</f>
        <v xml:space="preserve">Language Capabilities: Contract
IHCP: Contract/Good-faith effort to contract; 
</v>
      </c>
      <c r="EI97" s="254" t="str">
        <f>IF(ISNUMBER(FIND(analysismethod10,'III_Plan comp 438.68 {Plan 7}'!CB$15)),"",'III_Plan comp 438.68 {Plan 7}'!CB$15&amp;analysismethod10)</f>
        <v xml:space="preserve">Language Capabilities: Contract
IHCP: Contract/Good-faith effort to contract; 
</v>
      </c>
      <c r="EJ97" s="254" t="str">
        <f>IF(ISNUMBER(FIND(analysismethod10,'III_Plan comp 438.68 {Plan 7}'!CC$15)),"",'III_Plan comp 438.68 {Plan 7}'!CC$15&amp;analysismethod10)</f>
        <v xml:space="preserve">Language Capabilities: Contract
IHCP: Contract/Good-faith effort to contract; 
</v>
      </c>
      <c r="EK97" s="254" t="str">
        <f>IF(ISNUMBER(FIND(analysismethod10,'III_Plan comp 438.68 {Plan 7}'!CD$15)),"",'III_Plan comp 438.68 {Plan 7}'!CD$15&amp;analysismethod10)</f>
        <v xml:space="preserve">Language Capabilities: Contract
IHCP: Contract/Good-faith effort to contract; 
</v>
      </c>
      <c r="EL97" s="254" t="str">
        <f>IF(ISNUMBER(FIND(analysismethod10,'III_Plan comp 438.68 {Plan 7}'!CE$15)),"",'III_Plan comp 438.68 {Plan 7}'!CE$15&amp;analysismethod10)</f>
        <v xml:space="preserve">Language Capabilities: Contract
IHCP: Contract/Good-faith effort to contract; 
</v>
      </c>
      <c r="EM97" s="254" t="str">
        <f>IF(ISNUMBER(FIND(analysismethod10,'III_Plan comp 438.68 {Plan 7}'!CF$15)),"",'III_Plan comp 438.68 {Plan 7}'!CF$15&amp;analysismethod10)</f>
        <v xml:space="preserve">Language Capabilities: Contract
IHCP: Contract/Good-faith effort to contract; 
</v>
      </c>
      <c r="EN97" s="254" t="str">
        <f>IF(ISNUMBER(FIND(analysismethod10,'III_Plan comp 438.68 {Plan 7}'!CG$15)),"",'III_Plan comp 438.68 {Plan 7}'!CG$15&amp;analysismethod10)</f>
        <v xml:space="preserve">Language Capabilities: Contract
IHCP: Contract/Good-faith effort to contract; 
</v>
      </c>
      <c r="EO97" s="254" t="str">
        <f>IF(ISNUMBER(FIND(analysismethod10,'III_Plan comp 438.68 {Plan 7}'!CH$15)),"",'III_Plan comp 438.68 {Plan 7}'!CH$15&amp;analysismethod10)</f>
        <v xml:space="preserve">Language Capabilities: Contract
IHCP: Contract/Good-faith effort to contract; 
</v>
      </c>
      <c r="EP97" s="254" t="str">
        <f>IF(ISNUMBER(FIND(analysismethod10,'III_Plan comp 438.68 {Plan 7}'!CI$15)),"",'III_Plan comp 438.68 {Plan 7}'!CI$15&amp;analysismethod10)</f>
        <v xml:space="preserve">Language Capabilities: Contract
IHCP: Contract/Good-faith effort to contract; 
</v>
      </c>
      <c r="EQ97" s="254" t="str">
        <f>IF(ISNUMBER(FIND(analysismethod10,'III_Plan comp 438.68 {Plan 7}'!CJ$15)),"",'III_Plan comp 438.68 {Plan 7}'!CJ$15&amp;analysismethod10)</f>
        <v xml:space="preserve">Language Capabilities: Contract
IHCP: Contract/Good-faith effort to contract; 
</v>
      </c>
      <c r="ER97" s="254" t="str">
        <f>IF(ISNUMBER(FIND(analysismethod10,'III_Plan comp 438.68 {Plan 7}'!CK$15)),"",'III_Plan comp 438.68 {Plan 7}'!CK$15&amp;analysismethod10)</f>
        <v xml:space="preserve">Language Capabilities: Contract
IHCP: Contract/Good-faith effort to contract; 
</v>
      </c>
      <c r="ES97" s="254" t="str">
        <f>IF(ISNUMBER(FIND(analysismethod10,'III_Plan comp 438.68 {Plan 7}'!CL$15)),"",'III_Plan comp 438.68 {Plan 7}'!CL$15&amp;analysismethod10)</f>
        <v xml:space="preserve">Language Capabilities: Contract
IHCP: Contract/Good-faith effort to contract; 
</v>
      </c>
      <c r="ET97" s="254" t="str">
        <f>IF(ISNUMBER(FIND(analysismethod10,'III_Plan comp 438.68 {Plan 7}'!CM$15)),"",'III_Plan comp 438.68 {Plan 7}'!CM$15&amp;analysismethod10)</f>
        <v xml:space="preserve">Language Capabilities: Contract
IHCP: Contract/Good-faith effort to contract; 
</v>
      </c>
      <c r="EU97" s="254" t="str">
        <f>IF(ISNUMBER(FIND(analysismethod10,'III_Plan comp 438.68 {Plan 7}'!CN$15)),"",'III_Plan comp 438.68 {Plan 7}'!CN$15&amp;analysismethod10)</f>
        <v xml:space="preserve">Language Capabilities: Contract
IHCP: Contract/Good-faith effort to contract; 
</v>
      </c>
      <c r="EV97" s="254" t="str">
        <f>IF(ISNUMBER(FIND(analysismethod10,'III_Plan comp 438.68 {Plan 7}'!CO$15)),"",'III_Plan comp 438.68 {Plan 7}'!CO$15&amp;analysismethod10)</f>
        <v xml:space="preserve">Language Capabilities: Contract
IHCP: Contract/Good-faith effort to contract; 
</v>
      </c>
      <c r="EW97" s="254" t="str">
        <f>IF(ISNUMBER(FIND(analysismethod10,'III_Plan comp 438.68 {Plan 7}'!CP$15)),"",'III_Plan comp 438.68 {Plan 7}'!CP$15&amp;analysismethod10)</f>
        <v xml:space="preserve">Language Capabilities: Contract
IHCP: Contract/Good-faith effort to contract; 
</v>
      </c>
      <c r="EX97" s="254" t="str">
        <f>IF(ISNUMBER(FIND(analysismethod10,'III_Plan comp 438.68 {Plan 7}'!CQ$15)),"",'III_Plan comp 438.68 {Plan 7}'!CQ$15&amp;analysismethod10)</f>
        <v xml:space="preserve">Language Capabilities: Contract
IHCP: Contract/Good-faith effort to contract; 
</v>
      </c>
      <c r="EY97" s="254" t="str">
        <f>IF(ISNUMBER(FIND(analysismethod10,'III_Plan comp 438.68 {Plan 7}'!CR$15)),"",'III_Plan comp 438.68 {Plan 7}'!CR$15&amp;analysismethod10)</f>
        <v xml:space="preserve">Language Capabilities: Contract
IHCP: Contract/Good-faith effort to contract; 
</v>
      </c>
      <c r="EZ97" s="254" t="str">
        <f>IF(ISNUMBER(FIND(analysismethod10,'III_Plan comp 438.68 {Plan 7}'!CS$15)),"",'III_Plan comp 438.68 {Plan 7}'!CS$15&amp;analysismethod10)</f>
        <v xml:space="preserve">Language Capabilities: Contract
IHCP: Contract/Good-faith effort to contract; 
</v>
      </c>
      <c r="FA97" s="254" t="str">
        <f>IF(ISNUMBER(FIND(analysismethod10,'III_Plan comp 438.68 {Plan 7}'!CT$15)),"",'III_Plan comp 438.68 {Plan 7}'!CT$15&amp;analysismethod10)</f>
        <v xml:space="preserve">Language Capabilities: Contract
IHCP: Contract/Good-faith effort to contract; 
</v>
      </c>
      <c r="FB97" s="254" t="str">
        <f>IF(ISNUMBER(FIND(analysismethod10,'III_Plan comp 438.68 {Plan 7}'!CU$15)),"",'III_Plan comp 438.68 {Plan 7}'!CU$15&amp;analysismethod10)</f>
        <v xml:space="preserve">Language Capabilities: Contract
IHCP: Contract/Good-faith effort to contract; 
</v>
      </c>
      <c r="FC97" s="254" t="str">
        <f>IF(ISNUMBER(FIND(analysismethod10,'III_Plan comp 438.68 {Plan 7}'!CV$15)),"",'III_Plan comp 438.68 {Plan 7}'!CV$15&amp;analysismethod10)</f>
        <v xml:space="preserve">Language Capabilities: Contract
IHCP: Contract/Good-faith effort to contract; 
</v>
      </c>
      <c r="FD97" s="254" t="str">
        <f>IF(ISNUMBER(FIND(analysismethod10,'III_Plan comp 438.68 {Plan 7}'!CW$15)),"",'III_Plan comp 438.68 {Plan 7}'!CW$15&amp;analysismethod10)</f>
        <v xml:space="preserve">Language Capabilities: Contract
IHCP: Contract/Good-faith effort to contract; 
</v>
      </c>
      <c r="FE97" s="254" t="str">
        <f>IF(ISNUMBER(FIND(analysismethod10,'III_Plan comp 438.68 {Plan 7}'!CX$15)),"",'III_Plan comp 438.68 {Plan 7}'!CX$15&amp;analysismethod10)</f>
        <v xml:space="preserve">Language Capabilities: Contract
IHCP: Contract/Good-faith effort to contract; 
</v>
      </c>
      <c r="FF97" s="254" t="str">
        <f>IF(ISNUMBER(FIND(analysismethod10,'III_Plan comp 438.68 {Plan 7}'!CY$15)),"",'III_Plan comp 438.68 {Plan 7}'!CY$15&amp;analysismethod10)</f>
        <v xml:space="preserve">Language Capabilities: Contract
IHCP: Contract/Good-faith effort to contract; 
</v>
      </c>
      <c r="FG97" s="254" t="str">
        <f>IF(ISNUMBER(FIND(analysismethod10,'III_Plan comp 438.68 {Plan 7}'!CZ$15)),"",'III_Plan comp 438.68 {Plan 7}'!CZ$15&amp;analysismethod10)</f>
        <v xml:space="preserve">Language Capabilities: Contract
IHCP: Contract/Good-faith effort to contract;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Network Adequacy Certification Tool (NACT); 
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Network Adequacy Certification Tool (NACT); 
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Timely Access Data Tool (TADT); 
Geomapping; 
</v>
      </c>
      <c r="BT100" s="248" t="str">
        <f>IF(ISNUMBER(FIND(analysismethod1,'III_Plan comp 438.68 {Plan 8}'!M$15)),"",'III_Plan comp 438.68 {Plan 8}'!M$15&amp;analysismethod1)</f>
        <v xml:space="preserve">Timely Access Data Tool (TADT); 
Geomapping; 
</v>
      </c>
      <c r="BU100" s="248" t="str">
        <f>IF(ISNUMBER(FIND(analysismethod1,'III_Plan comp 438.68 {Plan 8}'!N$15)),"",'III_Plan comp 438.68 {Plan 8}'!N$15&amp;analysismethod1)</f>
        <v xml:space="preserve">Timely Access Data Tool (TADT); 
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Network Adequacy Certification Tool (NACT); 
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Network Adequacy Certification Tool (NACT); 
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c>
      <c r="BT107" s="251" t="str">
        <f>IF(ISNUMBER(FIND(analysismethod8,'III_Plan comp 438.68 {Plan 8}'!M$15)),"",'III_Plan comp 438.68 {Plan 8}'!M$15&amp;analysismethod8)</f>
        <v/>
      </c>
      <c r="BU107" s="251" t="str">
        <f>IF(ISNUMBER(FIND(analysismethod8,'III_Plan comp 438.68 {Plan 8}'!N$15)),"",'III_Plan comp 438.68 {Plan 8}'!N$15&amp;analysismethod8)</f>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Network Adequacy Certification Tool (NACT); 
</v>
      </c>
      <c r="BM108" s="251" t="str">
        <f>IF(ISNUMBER(FIND(analysismethod9,'III_Plan comp 438.68 {Plan 8}'!F$15)),"",'III_Plan comp 438.68 {Plan 8}'!F$15&amp;analysismethod9)</f>
        <v xml:space="preserve">Network Adequacy Certification Tool (NACT); 
</v>
      </c>
      <c r="BN108" s="251" t="str">
        <f>IF(ISNUMBER(FIND(analysismethod9,'III_Plan comp 438.68 {Plan 8}'!G$15)),"",'III_Plan comp 438.68 {Plan 8}'!G$15&amp;analysismethod9)</f>
        <v/>
      </c>
      <c r="BO108" s="251" t="str">
        <f>IF(ISNUMBER(FIND(analysismethod9,'III_Plan comp 438.68 {Plan 8}'!H$15)),"",'III_Plan comp 438.68 {Plan 8}'!H$15&amp;analysismethod9)</f>
        <v xml:space="preserve">Network Adequacy Certification Tool (NACT); 
</v>
      </c>
      <c r="BP108" s="251" t="str">
        <f>IF(ISNUMBER(FIND(analysismethod9,'III_Plan comp 438.68 {Plan 8}'!I$15)),"",'III_Plan comp 438.68 {Plan 8}'!I$15&amp;analysismethod9)</f>
        <v/>
      </c>
      <c r="BQ108" s="251" t="str">
        <f>IF(ISNUMBER(FIND(analysismethod9,'III_Plan comp 438.68 {Plan 8}'!J$15)),"",'III_Plan comp 438.68 {Plan 8}'!J$15&amp;analysismethod9)</f>
        <v xml:space="preserve">Network Adequacy Certification Tool (NACT); 
</v>
      </c>
      <c r="BR108" s="251" t="str">
        <f>IF(ISNUMBER(FIND(analysismethod9,'III_Plan comp 438.68 {Plan 8}'!K$15)),"",'III_Plan comp 438.68 {Plan 8}'!K$15&amp;analysismethod9)</f>
        <v xml:space="preserve">Network Adequacy Certification Tool (NACT); 
</v>
      </c>
      <c r="BS108" s="251" t="str">
        <f>IF(ISNUMBER(FIND(analysismethod9,'III_Plan comp 438.68 {Plan 8}'!L$15)),"",'III_Plan comp 438.68 {Plan 8}'!L$15&amp;analysismethod9)</f>
        <v xml:space="preserve">Timely Access Data Tool (TADT); 
Network Adequacy Certification Tool (NACT); 
</v>
      </c>
      <c r="BT108" s="251" t="str">
        <f>IF(ISNUMBER(FIND(analysismethod9,'III_Plan comp 438.68 {Plan 8}'!M$15)),"",'III_Plan comp 438.68 {Plan 8}'!M$15&amp;analysismethod9)</f>
        <v xml:space="preserve">Timely Access Data Tool (TADT); 
Network Adequacy Certification Tool (NACT); 
</v>
      </c>
      <c r="BU108" s="251" t="str">
        <f>IF(ISNUMBER(FIND(analysismethod9,'III_Plan comp 438.68 {Plan 8}'!N$15)),"",'III_Plan comp 438.68 {Plan 8}'!N$15&amp;analysismethod9)</f>
        <v xml:space="preserve">Timely Access Data Tool (TADT); 
Network Adequacy Certification Tool (NACT); 
</v>
      </c>
      <c r="BV108" s="251" t="str">
        <f>IF(ISNUMBER(FIND(analysismethod9,'III_Plan comp 438.68 {Plan 8}'!O$15)),"",'III_Plan comp 438.68 {Plan 8}'!O$15&amp;analysismethod9)</f>
        <v xml:space="preserve">Network Adequacy Certification Tool (NACT); 
</v>
      </c>
      <c r="BW108" s="251" t="str">
        <f>IF(ISNUMBER(FIND(analysismethod9,'III_Plan comp 438.68 {Plan 8}'!P$15)),"",'III_Plan comp 438.68 {Plan 8}'!P$15&amp;analysismethod9)</f>
        <v xml:space="preserve">Network Adequacy Certification Tool (NACT); 
</v>
      </c>
      <c r="BX108" s="251" t="str">
        <f>IF(ISNUMBER(FIND(analysismethod9,'III_Plan comp 438.68 {Plan 8}'!Q$15)),"",'III_Plan comp 438.68 {Plan 8}'!Q$15&amp;analysismethod9)</f>
        <v xml:space="preserve">Network Adequacy Certification Tool (NACT); 
</v>
      </c>
      <c r="BY108" s="251" t="str">
        <f>IF(ISNUMBER(FIND(analysismethod9,'III_Plan comp 438.68 {Plan 8}'!R$15)),"",'III_Plan comp 438.68 {Plan 8}'!R$15&amp;analysismethod9)</f>
        <v xml:space="preserve">Network Adequacy Certification Tool (NACT); 
</v>
      </c>
      <c r="BZ108" s="251" t="str">
        <f>IF(ISNUMBER(FIND(analysismethod9,'III_Plan comp 438.68 {Plan 8}'!S$15)),"",'III_Plan comp 438.68 {Plan 8}'!S$15&amp;analysismethod9)</f>
        <v xml:space="preserve">Network Adequacy Certification Tool (NACT); 
</v>
      </c>
      <c r="CA108" s="251" t="str">
        <f>IF(ISNUMBER(FIND(analysismethod9,'III_Plan comp 438.68 {Plan 8}'!T$15)),"",'III_Plan comp 438.68 {Plan 8}'!T$15&amp;analysismethod9)</f>
        <v xml:space="preserve">Network Adequacy Certification Tool (NACT); 
</v>
      </c>
      <c r="CB108" s="251" t="str">
        <f>IF(ISNUMBER(FIND(analysismethod9,'III_Plan comp 438.68 {Plan 8}'!U$15)),"",'III_Plan comp 438.68 {Plan 8}'!U$15&amp;analysismethod9)</f>
        <v xml:space="preserve">Network Adequacy Certification Tool (NACT); 
</v>
      </c>
      <c r="CC108" s="251" t="str">
        <f>IF(ISNUMBER(FIND(analysismethod9,'III_Plan comp 438.68 {Plan 8}'!V$15)),"",'III_Plan comp 438.68 {Plan 8}'!V$15&amp;analysismethod9)</f>
        <v xml:space="preserve">Network Adequacy Certification Tool (NACT); 
</v>
      </c>
      <c r="CD108" s="251" t="str">
        <f>IF(ISNUMBER(FIND(analysismethod9,'III_Plan comp 438.68 {Plan 8}'!W$15)),"",'III_Plan comp 438.68 {Plan 8}'!W$15&amp;analysismethod9)</f>
        <v xml:space="preserve">Network Adequacy Certification Tool (NACT); 
</v>
      </c>
      <c r="CE108" s="251" t="str">
        <f>IF(ISNUMBER(FIND(analysismethod9,'III_Plan comp 438.68 {Plan 8}'!X$15)),"",'III_Plan comp 438.68 {Plan 8}'!X$15&amp;analysismethod9)</f>
        <v xml:space="preserve">Network Adequacy Certification Tool (NACT); 
</v>
      </c>
      <c r="CF108" s="251" t="str">
        <f>IF(ISNUMBER(FIND(analysismethod9,'III_Plan comp 438.68 {Plan 8}'!Y$15)),"",'III_Plan comp 438.68 {Plan 8}'!Y$15&amp;analysismethod9)</f>
        <v xml:space="preserve">Network Adequacy Certification Tool (NACT); 
</v>
      </c>
      <c r="CG108" s="251" t="str">
        <f>IF(ISNUMBER(FIND(analysismethod9,'III_Plan comp 438.68 {Plan 8}'!Z$15)),"",'III_Plan comp 438.68 {Plan 8}'!Z$15&amp;analysismethod9)</f>
        <v xml:space="preserve">Network Adequacy Certification Tool (NACT); 
</v>
      </c>
      <c r="CH108" s="251" t="str">
        <f>IF(ISNUMBER(FIND(analysismethod9,'III_Plan comp 438.68 {Plan 8}'!AA$15)),"",'III_Plan comp 438.68 {Plan 8}'!AA$15&amp;analysismethod9)</f>
        <v xml:space="preserve">Network Adequacy Certification Tool (NACT); 
</v>
      </c>
      <c r="CI108" s="251" t="str">
        <f>IF(ISNUMBER(FIND(analysismethod9,'III_Plan comp 438.68 {Plan 8}'!AB$15)),"",'III_Plan comp 438.68 {Plan 8}'!AB$15&amp;analysismethod9)</f>
        <v xml:space="preserve">Network Adequacy Certification Tool (NACT); 
</v>
      </c>
      <c r="CJ108" s="251" t="str">
        <f>IF(ISNUMBER(FIND(analysismethod9,'III_Plan comp 438.68 {Plan 8}'!AC$15)),"",'III_Plan comp 438.68 {Plan 8}'!AC$15&amp;analysismethod9)</f>
        <v xml:space="preserve">Network Adequacy Certification Tool (NACT); 
</v>
      </c>
      <c r="CK108" s="251" t="str">
        <f>IF(ISNUMBER(FIND(analysismethod9,'III_Plan comp 438.68 {Plan 8}'!AD$15)),"",'III_Plan comp 438.68 {Plan 8}'!AD$15&amp;analysismethod9)</f>
        <v xml:space="preserve">Network Adequacy Certification Tool (NACT); 
</v>
      </c>
      <c r="CL108" s="251" t="str">
        <f>IF(ISNUMBER(FIND(analysismethod9,'III_Plan comp 438.68 {Plan 8}'!AE$15)),"",'III_Plan comp 438.68 {Plan 8}'!AE$15&amp;analysismethod9)</f>
        <v xml:space="preserve">Network Adequacy Certification Tool (NACT); 
</v>
      </c>
      <c r="CM108" s="251" t="str">
        <f>IF(ISNUMBER(FIND(analysismethod9,'III_Plan comp 438.68 {Plan 8}'!AF$15)),"",'III_Plan comp 438.68 {Plan 8}'!AF$15&amp;analysismethod9)</f>
        <v xml:space="preserve">Network Adequacy Certification Tool (NACT); 
</v>
      </c>
      <c r="CN108" s="251" t="str">
        <f>IF(ISNUMBER(FIND(analysismethod9,'III_Plan comp 438.68 {Plan 8}'!AG$15)),"",'III_Plan comp 438.68 {Plan 8}'!AG$15&amp;analysismethod9)</f>
        <v xml:space="preserve">Network Adequacy Certification Tool (NACT); 
</v>
      </c>
      <c r="CO108" s="251" t="str">
        <f>IF(ISNUMBER(FIND(analysismethod9,'III_Plan comp 438.68 {Plan 8}'!AH$15)),"",'III_Plan comp 438.68 {Plan 8}'!AH$15&amp;analysismethod9)</f>
        <v xml:space="preserve">Network Adequacy Certification Tool (NACT); 
</v>
      </c>
      <c r="CP108" s="251" t="str">
        <f>IF(ISNUMBER(FIND(analysismethod9,'III_Plan comp 438.68 {Plan 8}'!AI$15)),"",'III_Plan comp 438.68 {Plan 8}'!AI$15&amp;analysismethod9)</f>
        <v xml:space="preserve">Network Adequacy Certification Tool (NACT); 
</v>
      </c>
      <c r="CQ108" s="251" t="str">
        <f>IF(ISNUMBER(FIND(analysismethod9,'III_Plan comp 438.68 {Plan 8}'!AJ$15)),"",'III_Plan comp 438.68 {Plan 8}'!AJ$15&amp;analysismethod9)</f>
        <v xml:space="preserve">Network Adequacy Certification Tool (NACT); 
</v>
      </c>
      <c r="CR108" s="251" t="str">
        <f>IF(ISNUMBER(FIND(analysismethod9,'III_Plan comp 438.68 {Plan 8}'!AK$15)),"",'III_Plan comp 438.68 {Plan 8}'!AK$15&amp;analysismethod9)</f>
        <v xml:space="preserve">Network Adequacy Certification Tool (NACT); 
</v>
      </c>
      <c r="CS108" s="251" t="str">
        <f>IF(ISNUMBER(FIND(analysismethod9,'III_Plan comp 438.68 {Plan 8}'!AL$15)),"",'III_Plan comp 438.68 {Plan 8}'!AL$15&amp;analysismethod9)</f>
        <v xml:space="preserve">Network Adequacy Certification Tool (NACT); 
</v>
      </c>
      <c r="CT108" s="251" t="str">
        <f>IF(ISNUMBER(FIND(analysismethod9,'III_Plan comp 438.68 {Plan 8}'!AM$15)),"",'III_Plan comp 438.68 {Plan 8}'!AM$15&amp;analysismethod9)</f>
        <v xml:space="preserve">Network Adequacy Certification Tool (NACT); 
</v>
      </c>
      <c r="CU108" s="251" t="str">
        <f>IF(ISNUMBER(FIND(analysismethod9,'III_Plan comp 438.68 {Plan 8}'!AN$15)),"",'III_Plan comp 438.68 {Plan 8}'!AN$15&amp;analysismethod9)</f>
        <v xml:space="preserve">Network Adequacy Certification Tool (NACT); 
</v>
      </c>
      <c r="CV108" s="251" t="str">
        <f>IF(ISNUMBER(FIND(analysismethod9,'III_Plan comp 438.68 {Plan 8}'!AO$15)),"",'III_Plan comp 438.68 {Plan 8}'!AO$15&amp;analysismethod9)</f>
        <v xml:space="preserve">Network Adequacy Certification Tool (NACT); 
</v>
      </c>
      <c r="CW108" s="251" t="str">
        <f>IF(ISNUMBER(FIND(analysismethod9,'III_Plan comp 438.68 {Plan 8}'!AP$15)),"",'III_Plan comp 438.68 {Plan 8}'!AP$15&amp;analysismethod9)</f>
        <v xml:space="preserve">Network Adequacy Certification Tool (NACT); 
</v>
      </c>
      <c r="CX108" s="251" t="str">
        <f>IF(ISNUMBER(FIND(analysismethod9,'III_Plan comp 438.68 {Plan 8}'!AQ$15)),"",'III_Plan comp 438.68 {Plan 8}'!AQ$15&amp;analysismethod9)</f>
        <v xml:space="preserve">Network Adequacy Certification Tool (NACT); 
</v>
      </c>
      <c r="CY108" s="251" t="str">
        <f>IF(ISNUMBER(FIND(analysismethod9,'III_Plan comp 438.68 {Plan 8}'!AR$15)),"",'III_Plan comp 438.68 {Plan 8}'!AR$15&amp;analysismethod9)</f>
        <v xml:space="preserve">Network Adequacy Certification Tool (NACT); 
</v>
      </c>
      <c r="CZ108" s="251" t="str">
        <f>IF(ISNUMBER(FIND(analysismethod9,'III_Plan comp 438.68 {Plan 8}'!AS$15)),"",'III_Plan comp 438.68 {Plan 8}'!AS$15&amp;analysismethod9)</f>
        <v xml:space="preserve">Network Adequacy Certification Tool (NACT); 
</v>
      </c>
      <c r="DA108" s="251" t="str">
        <f>IF(ISNUMBER(FIND(analysismethod9,'III_Plan comp 438.68 {Plan 8}'!AT$15)),"",'III_Plan comp 438.68 {Plan 8}'!AT$15&amp;analysismethod9)</f>
        <v xml:space="preserve">Network Adequacy Certification Tool (NACT); 
</v>
      </c>
      <c r="DB108" s="251" t="str">
        <f>IF(ISNUMBER(FIND(analysismethod9,'III_Plan comp 438.68 {Plan 8}'!AU$15)),"",'III_Plan comp 438.68 {Plan 8}'!AU$15&amp;analysismethod9)</f>
        <v xml:space="preserve">Network Adequacy Certification Tool (NACT); 
</v>
      </c>
      <c r="DC108" s="251" t="str">
        <f>IF(ISNUMBER(FIND(analysismethod9,'III_Plan comp 438.68 {Plan 8}'!AV$15)),"",'III_Plan comp 438.68 {Plan 8}'!AV$15&amp;analysismethod9)</f>
        <v xml:space="preserve">Network Adequacy Certification Tool (NACT); 
</v>
      </c>
      <c r="DD108" s="251" t="str">
        <f>IF(ISNUMBER(FIND(analysismethod9,'III_Plan comp 438.68 {Plan 8}'!AW$15)),"",'III_Plan comp 438.68 {Plan 8}'!AW$15&amp;analysismethod9)</f>
        <v xml:space="preserve">Network Adequacy Certification Tool (NACT); 
</v>
      </c>
      <c r="DE108" s="251" t="str">
        <f>IF(ISNUMBER(FIND(analysismethod9,'III_Plan comp 438.68 {Plan 8}'!AX$15)),"",'III_Plan comp 438.68 {Plan 8}'!AX$15&amp;analysismethod9)</f>
        <v xml:space="preserve">Network Adequacy Certification Tool (NACT); 
</v>
      </c>
      <c r="DF108" s="251" t="str">
        <f>IF(ISNUMBER(FIND(analysismethod9,'III_Plan comp 438.68 {Plan 8}'!AY$15)),"",'III_Plan comp 438.68 {Plan 8}'!AY$15&amp;analysismethod9)</f>
        <v xml:space="preserve">Network Adequacy Certification Tool (NACT); 
</v>
      </c>
      <c r="DG108" s="251" t="str">
        <f>IF(ISNUMBER(FIND(analysismethod9,'III_Plan comp 438.68 {Plan 8}'!AZ$15)),"",'III_Plan comp 438.68 {Plan 8}'!AZ$15&amp;analysismethod9)</f>
        <v xml:space="preserve">Network Adequacy Certification Tool (NACT); 
</v>
      </c>
      <c r="DH108" s="251" t="str">
        <f>IF(ISNUMBER(FIND(analysismethod9,'III_Plan comp 438.68 {Plan 8}'!BA$15)),"",'III_Plan comp 438.68 {Plan 8}'!BA$15&amp;analysismethod9)</f>
        <v xml:space="preserve">Network Adequacy Certification Tool (NACT); 
</v>
      </c>
      <c r="DI108" s="251" t="str">
        <f>IF(ISNUMBER(FIND(analysismethod9,'III_Plan comp 438.68 {Plan 8}'!BB$15)),"",'III_Plan comp 438.68 {Plan 8}'!BB$15&amp;analysismethod9)</f>
        <v xml:space="preserve">Network Adequacy Certification Tool (NACT); 
</v>
      </c>
      <c r="DJ108" s="251" t="str">
        <f>IF(ISNUMBER(FIND(analysismethod9,'III_Plan comp 438.68 {Plan 8}'!BC$15)),"",'III_Plan comp 438.68 {Plan 8}'!BC$15&amp;analysismethod9)</f>
        <v xml:space="preserve">Network Adequacy Certification Tool (NACT); 
</v>
      </c>
      <c r="DK108" s="251" t="str">
        <f>IF(ISNUMBER(FIND(analysismethod9,'III_Plan comp 438.68 {Plan 8}'!BD$15)),"",'III_Plan comp 438.68 {Plan 8}'!BD$15&amp;analysismethod9)</f>
        <v xml:space="preserve">Network Adequacy Certification Tool (NACT); 
</v>
      </c>
      <c r="DL108" s="251" t="str">
        <f>IF(ISNUMBER(FIND(analysismethod9,'III_Plan comp 438.68 {Plan 8}'!BE$15)),"",'III_Plan comp 438.68 {Plan 8}'!BE$15&amp;analysismethod9)</f>
        <v xml:space="preserve">Network Adequacy Certification Tool (NACT); 
</v>
      </c>
      <c r="DM108" s="251" t="str">
        <f>IF(ISNUMBER(FIND(analysismethod9,'III_Plan comp 438.68 {Plan 8}'!BF$15)),"",'III_Plan comp 438.68 {Plan 8}'!BF$15&amp;analysismethod9)</f>
        <v xml:space="preserve">Network Adequacy Certification Tool (NACT); 
</v>
      </c>
      <c r="DN108" s="251" t="str">
        <f>IF(ISNUMBER(FIND(analysismethod9,'III_Plan comp 438.68 {Plan 8}'!BG$15)),"",'III_Plan comp 438.68 {Plan 8}'!BG$15&amp;analysismethod9)</f>
        <v xml:space="preserve">Network Adequacy Certification Tool (NACT); 
</v>
      </c>
      <c r="DO108" s="251" t="str">
        <f>IF(ISNUMBER(FIND(analysismethod9,'III_Plan comp 438.68 {Plan 8}'!BH$15)),"",'III_Plan comp 438.68 {Plan 8}'!BH$15&amp;analysismethod9)</f>
        <v xml:space="preserve">Network Adequacy Certification Tool (NACT); 
</v>
      </c>
      <c r="DP108" s="251" t="str">
        <f>IF(ISNUMBER(FIND(analysismethod9,'III_Plan comp 438.68 {Plan 8}'!BI$15)),"",'III_Plan comp 438.68 {Plan 8}'!BI$15&amp;analysismethod9)</f>
        <v xml:space="preserve">Network Adequacy Certification Tool (NACT); 
</v>
      </c>
      <c r="DQ108" s="251" t="str">
        <f>IF(ISNUMBER(FIND(analysismethod9,'III_Plan comp 438.68 {Plan 8}'!BJ$15)),"",'III_Plan comp 438.68 {Plan 8}'!BJ$15&amp;analysismethod9)</f>
        <v xml:space="preserve">Network Adequacy Certification Tool (NACT); 
</v>
      </c>
      <c r="DR108" s="251" t="str">
        <f>IF(ISNUMBER(FIND(analysismethod9,'III_Plan comp 438.68 {Plan 8}'!BK$15)),"",'III_Plan comp 438.68 {Plan 8}'!BK$15&amp;analysismethod9)</f>
        <v xml:space="preserve">Network Adequacy Certification Tool (NACT); 
</v>
      </c>
      <c r="DS108" s="251" t="str">
        <f>IF(ISNUMBER(FIND(analysismethod9,'III_Plan comp 438.68 {Plan 8}'!BL$15)),"",'III_Plan comp 438.68 {Plan 8}'!BL$15&amp;analysismethod9)</f>
        <v xml:space="preserve">Network Adequacy Certification Tool (NACT); 
</v>
      </c>
      <c r="DT108" s="251" t="str">
        <f>IF(ISNUMBER(FIND(analysismethod9,'III_Plan comp 438.68 {Plan 8}'!BM$15)),"",'III_Plan comp 438.68 {Plan 8}'!BM$15&amp;analysismethod9)</f>
        <v xml:space="preserve">Network Adequacy Certification Tool (NACT); 
</v>
      </c>
      <c r="DU108" s="251" t="str">
        <f>IF(ISNUMBER(FIND(analysismethod9,'III_Plan comp 438.68 {Plan 8}'!BN$15)),"",'III_Plan comp 438.68 {Plan 8}'!BN$15&amp;analysismethod9)</f>
        <v xml:space="preserve">Network Adequacy Certification Tool (NACT); 
</v>
      </c>
      <c r="DV108" s="251" t="str">
        <f>IF(ISNUMBER(FIND(analysismethod9,'III_Plan comp 438.68 {Plan 8}'!BO$15)),"",'III_Plan comp 438.68 {Plan 8}'!BO$15&amp;analysismethod9)</f>
        <v xml:space="preserve">Network Adequacy Certification Tool (NACT); 
</v>
      </c>
      <c r="DW108" s="251" t="str">
        <f>IF(ISNUMBER(FIND(analysismethod9,'III_Plan comp 438.68 {Plan 8}'!BP$15)),"",'III_Plan comp 438.68 {Plan 8}'!BP$15&amp;analysismethod9)</f>
        <v xml:space="preserve">Network Adequacy Certification Tool (NACT); 
</v>
      </c>
      <c r="DX108" s="251" t="str">
        <f>IF(ISNUMBER(FIND(analysismethod9,'III_Plan comp 438.68 {Plan 8}'!BQ$15)),"",'III_Plan comp 438.68 {Plan 8}'!BQ$15&amp;analysismethod9)</f>
        <v xml:space="preserve">Network Adequacy Certification Tool (NACT); 
</v>
      </c>
      <c r="DY108" s="251" t="str">
        <f>IF(ISNUMBER(FIND(analysismethod9,'III_Plan comp 438.68 {Plan 8}'!BR$15)),"",'III_Plan comp 438.68 {Plan 8}'!BR$15&amp;analysismethod9)</f>
        <v xml:space="preserve">Network Adequacy Certification Tool (NACT); 
</v>
      </c>
      <c r="DZ108" s="251" t="str">
        <f>IF(ISNUMBER(FIND(analysismethod9,'III_Plan comp 438.68 {Plan 8}'!BS$15)),"",'III_Plan comp 438.68 {Plan 8}'!BS$15&amp;analysismethod9)</f>
        <v xml:space="preserve">Network Adequacy Certification Tool (NACT); 
</v>
      </c>
      <c r="EA108" s="251" t="str">
        <f>IF(ISNUMBER(FIND(analysismethod9,'III_Plan comp 438.68 {Plan 8}'!BT$15)),"",'III_Plan comp 438.68 {Plan 8}'!BT$15&amp;analysismethod9)</f>
        <v xml:space="preserve">Network Adequacy Certification Tool (NACT); 
</v>
      </c>
      <c r="EB108" s="251" t="str">
        <f>IF(ISNUMBER(FIND(analysismethod9,'III_Plan comp 438.68 {Plan 8}'!BU$15)),"",'III_Plan comp 438.68 {Plan 8}'!BU$15&amp;analysismethod9)</f>
        <v xml:space="preserve">Network Adequacy Certification Tool (NACT); 
</v>
      </c>
      <c r="EC108" s="251" t="str">
        <f>IF(ISNUMBER(FIND(analysismethod9,'III_Plan comp 438.68 {Plan 8}'!BV$15)),"",'III_Plan comp 438.68 {Plan 8}'!BV$15&amp;analysismethod9)</f>
        <v xml:space="preserve">Network Adequacy Certification Tool (NACT); 
</v>
      </c>
      <c r="ED108" s="251" t="str">
        <f>IF(ISNUMBER(FIND(analysismethod9,'III_Plan comp 438.68 {Plan 8}'!BW$15)),"",'III_Plan comp 438.68 {Plan 8}'!BW$15&amp;analysismethod9)</f>
        <v xml:space="preserve">Network Adequacy Certification Tool (NACT); 
</v>
      </c>
      <c r="EE108" s="251" t="str">
        <f>IF(ISNUMBER(FIND(analysismethod9,'III_Plan comp 438.68 {Plan 8}'!BX$15)),"",'III_Plan comp 438.68 {Plan 8}'!BX$15&amp;analysismethod9)</f>
        <v xml:space="preserve">Network Adequacy Certification Tool (NACT); 
</v>
      </c>
      <c r="EF108" s="251" t="str">
        <f>IF(ISNUMBER(FIND(analysismethod9,'III_Plan comp 438.68 {Plan 8}'!BY$15)),"",'III_Plan comp 438.68 {Plan 8}'!BY$15&amp;analysismethod9)</f>
        <v xml:space="preserve">Network Adequacy Certification Tool (NACT); 
</v>
      </c>
      <c r="EG108" s="251" t="str">
        <f>IF(ISNUMBER(FIND(analysismethod9,'III_Plan comp 438.68 {Plan 8}'!BZ$15)),"",'III_Plan comp 438.68 {Plan 8}'!BZ$15&amp;analysismethod9)</f>
        <v xml:space="preserve">Network Adequacy Certification Tool (NACT); 
</v>
      </c>
      <c r="EH108" s="251" t="str">
        <f>IF(ISNUMBER(FIND(analysismethod9,'III_Plan comp 438.68 {Plan 8}'!CA$15)),"",'III_Plan comp 438.68 {Plan 8}'!CA$15&amp;analysismethod9)</f>
        <v xml:space="preserve">Network Adequacy Certification Tool (NACT); 
</v>
      </c>
      <c r="EI108" s="251" t="str">
        <f>IF(ISNUMBER(FIND(analysismethod9,'III_Plan comp 438.68 {Plan 8}'!CB$15)),"",'III_Plan comp 438.68 {Plan 8}'!CB$15&amp;analysismethod9)</f>
        <v xml:space="preserve">Network Adequacy Certification Tool (NACT); 
</v>
      </c>
      <c r="EJ108" s="251" t="str">
        <f>IF(ISNUMBER(FIND(analysismethod9,'III_Plan comp 438.68 {Plan 8}'!CC$15)),"",'III_Plan comp 438.68 {Plan 8}'!CC$15&amp;analysismethod9)</f>
        <v xml:space="preserve">Network Adequacy Certification Tool (NACT); 
</v>
      </c>
      <c r="EK108" s="251" t="str">
        <f>IF(ISNUMBER(FIND(analysismethod9,'III_Plan comp 438.68 {Plan 8}'!CD$15)),"",'III_Plan comp 438.68 {Plan 8}'!CD$15&amp;analysismethod9)</f>
        <v xml:space="preserve">Network Adequacy Certification Tool (NACT); 
</v>
      </c>
      <c r="EL108" s="251" t="str">
        <f>IF(ISNUMBER(FIND(analysismethod9,'III_Plan comp 438.68 {Plan 8}'!CE$15)),"",'III_Plan comp 438.68 {Plan 8}'!CE$15&amp;analysismethod9)</f>
        <v xml:space="preserve">Network Adequacy Certification Tool (NACT); 
</v>
      </c>
      <c r="EM108" s="251" t="str">
        <f>IF(ISNUMBER(FIND(analysismethod9,'III_Plan comp 438.68 {Plan 8}'!CF$15)),"",'III_Plan comp 438.68 {Plan 8}'!CF$15&amp;analysismethod9)</f>
        <v xml:space="preserve">Network Adequacy Certification Tool (NACT); 
</v>
      </c>
      <c r="EN108" s="251" t="str">
        <f>IF(ISNUMBER(FIND(analysismethod9,'III_Plan comp 438.68 {Plan 8}'!CG$15)),"",'III_Plan comp 438.68 {Plan 8}'!CG$15&amp;analysismethod9)</f>
        <v xml:space="preserve">Network Adequacy Certification Tool (NACT); 
</v>
      </c>
      <c r="EO108" s="251" t="str">
        <f>IF(ISNUMBER(FIND(analysismethod9,'III_Plan comp 438.68 {Plan 8}'!CH$15)),"",'III_Plan comp 438.68 {Plan 8}'!CH$15&amp;analysismethod9)</f>
        <v xml:space="preserve">Network Adequacy Certification Tool (NACT); 
</v>
      </c>
      <c r="EP108" s="251" t="str">
        <f>IF(ISNUMBER(FIND(analysismethod9,'III_Plan comp 438.68 {Plan 8}'!CI$15)),"",'III_Plan comp 438.68 {Plan 8}'!CI$15&amp;analysismethod9)</f>
        <v xml:space="preserve">Network Adequacy Certification Tool (NACT); 
</v>
      </c>
      <c r="EQ108" s="251" t="str">
        <f>IF(ISNUMBER(FIND(analysismethod9,'III_Plan comp 438.68 {Plan 8}'!CJ$15)),"",'III_Plan comp 438.68 {Plan 8}'!CJ$15&amp;analysismethod9)</f>
        <v xml:space="preserve">Network Adequacy Certification Tool (NACT); 
</v>
      </c>
      <c r="ER108" s="251" t="str">
        <f>IF(ISNUMBER(FIND(analysismethod9,'III_Plan comp 438.68 {Plan 8}'!CK$15)),"",'III_Plan comp 438.68 {Plan 8}'!CK$15&amp;analysismethod9)</f>
        <v xml:space="preserve">Network Adequacy Certification Tool (NACT); 
</v>
      </c>
      <c r="ES108" s="251" t="str">
        <f>IF(ISNUMBER(FIND(analysismethod9,'III_Plan comp 438.68 {Plan 8}'!CL$15)),"",'III_Plan comp 438.68 {Plan 8}'!CL$15&amp;analysismethod9)</f>
        <v xml:space="preserve">Network Adequacy Certification Tool (NACT); 
</v>
      </c>
      <c r="ET108" s="251" t="str">
        <f>IF(ISNUMBER(FIND(analysismethod9,'III_Plan comp 438.68 {Plan 8}'!CM$15)),"",'III_Plan comp 438.68 {Plan 8}'!CM$15&amp;analysismethod9)</f>
        <v xml:space="preserve">Network Adequacy Certification Tool (NACT); 
</v>
      </c>
      <c r="EU108" s="251" t="str">
        <f>IF(ISNUMBER(FIND(analysismethod9,'III_Plan comp 438.68 {Plan 8}'!CN$15)),"",'III_Plan comp 438.68 {Plan 8}'!CN$15&amp;analysismethod9)</f>
        <v xml:space="preserve">Network Adequacy Certification Tool (NACT); 
</v>
      </c>
      <c r="EV108" s="251" t="str">
        <f>IF(ISNUMBER(FIND(analysismethod9,'III_Plan comp 438.68 {Plan 8}'!CO$15)),"",'III_Plan comp 438.68 {Plan 8}'!CO$15&amp;analysismethod9)</f>
        <v xml:space="preserve">Network Adequacy Certification Tool (NACT); 
</v>
      </c>
      <c r="EW108" s="251" t="str">
        <f>IF(ISNUMBER(FIND(analysismethod9,'III_Plan comp 438.68 {Plan 8}'!CP$15)),"",'III_Plan comp 438.68 {Plan 8}'!CP$15&amp;analysismethod9)</f>
        <v xml:space="preserve">Network Adequacy Certification Tool (NACT); 
</v>
      </c>
      <c r="EX108" s="251" t="str">
        <f>IF(ISNUMBER(FIND(analysismethod9,'III_Plan comp 438.68 {Plan 8}'!CQ$15)),"",'III_Plan comp 438.68 {Plan 8}'!CQ$15&amp;analysismethod9)</f>
        <v xml:space="preserve">Network Adequacy Certification Tool (NACT); 
</v>
      </c>
      <c r="EY108" s="251" t="str">
        <f>IF(ISNUMBER(FIND(analysismethod9,'III_Plan comp 438.68 {Plan 8}'!CR$15)),"",'III_Plan comp 438.68 {Plan 8}'!CR$15&amp;analysismethod9)</f>
        <v xml:space="preserve">Network Adequacy Certification Tool (NACT); 
</v>
      </c>
      <c r="EZ108" s="251" t="str">
        <f>IF(ISNUMBER(FIND(analysismethod9,'III_Plan comp 438.68 {Plan 8}'!CS$15)),"",'III_Plan comp 438.68 {Plan 8}'!CS$15&amp;analysismethod9)</f>
        <v xml:space="preserve">Network Adequacy Certification Tool (NACT); 
</v>
      </c>
      <c r="FA108" s="251" t="str">
        <f>IF(ISNUMBER(FIND(analysismethod9,'III_Plan comp 438.68 {Plan 8}'!CT$15)),"",'III_Plan comp 438.68 {Plan 8}'!CT$15&amp;analysismethod9)</f>
        <v xml:space="preserve">Network Adequacy Certification Tool (NACT); 
</v>
      </c>
      <c r="FB108" s="251" t="str">
        <f>IF(ISNUMBER(FIND(analysismethod9,'III_Plan comp 438.68 {Plan 8}'!CU$15)),"",'III_Plan comp 438.68 {Plan 8}'!CU$15&amp;analysismethod9)</f>
        <v xml:space="preserve">Network Adequacy Certification Tool (NACT); 
</v>
      </c>
      <c r="FC108" s="251" t="str">
        <f>IF(ISNUMBER(FIND(analysismethod9,'III_Plan comp 438.68 {Plan 8}'!CV$15)),"",'III_Plan comp 438.68 {Plan 8}'!CV$15&amp;analysismethod9)</f>
        <v xml:space="preserve">Network Adequacy Certification Tool (NACT); 
</v>
      </c>
      <c r="FD108" s="251" t="str">
        <f>IF(ISNUMBER(FIND(analysismethod9,'III_Plan comp 438.68 {Plan 8}'!CW$15)),"",'III_Plan comp 438.68 {Plan 8}'!CW$15&amp;analysismethod9)</f>
        <v xml:space="preserve">Network Adequacy Certification Tool (NACT); 
</v>
      </c>
      <c r="FE108" s="251" t="str">
        <f>IF(ISNUMBER(FIND(analysismethod9,'III_Plan comp 438.68 {Plan 8}'!CX$15)),"",'III_Plan comp 438.68 {Plan 8}'!CX$15&amp;analysismethod9)</f>
        <v xml:space="preserve">Network Adequacy Certification Tool (NACT); 
</v>
      </c>
      <c r="FF108" s="251" t="str">
        <f>IF(ISNUMBER(FIND(analysismethod9,'III_Plan comp 438.68 {Plan 8}'!CY$15)),"",'III_Plan comp 438.68 {Plan 8}'!CY$15&amp;analysismethod9)</f>
        <v xml:space="preserve">Network Adequacy Certification Tool (NACT); 
</v>
      </c>
      <c r="FG108" s="251" t="str">
        <f>IF(ISNUMBER(FIND(analysismethod9,'III_Plan comp 438.68 {Plan 8}'!CZ$15)),"",'III_Plan comp 438.68 {Plan 8}'!CZ$15&amp;analysismethod9)</f>
        <v xml:space="preserve">Network Adequacy Certification Tool (NACT);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Language Capabilities: Contract
IHCP: Contract/Good-faith effort to contract; 
</v>
      </c>
      <c r="BM109" s="254" t="str">
        <f>IF(ISNUMBER(FIND(analysismethod10,'III_Plan comp 438.68 {Plan 8}'!F$15)),"",'III_Plan comp 438.68 {Plan 8}'!F$15&amp;analysismethod10)</f>
        <v xml:space="preserve">Language Capabilities: Contract
IHCP: Contract/Good-faith effort to contract; 
</v>
      </c>
      <c r="BN109" s="254" t="str">
        <f>IF(ISNUMBER(FIND(analysismethod10,'III_Plan comp 438.68 {Plan 8}'!G$15)),"",'III_Plan comp 438.68 {Plan 8}'!G$15&amp;analysismethod10)</f>
        <v xml:space="preserve">Network Adequacy Certification Tool (NACT); 
Language Capabilities: Contract
IHCP: Contract/Good-faith effort to contract; 
</v>
      </c>
      <c r="BO109" s="254" t="str">
        <f>IF(ISNUMBER(FIND(analysismethod10,'III_Plan comp 438.68 {Plan 8}'!H$15)),"",'III_Plan comp 438.68 {Plan 8}'!H$15&amp;analysismethod10)</f>
        <v xml:space="preserve">Language Capabilities: Contract
IHCP: Contract/Good-faith effort to contract; 
</v>
      </c>
      <c r="BP109" s="254" t="str">
        <f>IF(ISNUMBER(FIND(analysismethod10,'III_Plan comp 438.68 {Plan 8}'!I$15)),"",'III_Plan comp 438.68 {Plan 8}'!I$15&amp;analysismethod10)</f>
        <v xml:space="preserve">Network Adequacy Certification Tool (NACT); 
Language Capabilities: Contract
IHCP: Contract/Good-faith effort to contract; 
</v>
      </c>
      <c r="BQ109" s="254" t="str">
        <f>IF(ISNUMBER(FIND(analysismethod10,'III_Plan comp 438.68 {Plan 8}'!J$15)),"",'III_Plan comp 438.68 {Plan 8}'!J$15&amp;analysismethod10)</f>
        <v xml:space="preserve">Language Capabilities: Contract
IHCP: Contract/Good-faith effort to contract; 
</v>
      </c>
      <c r="BR109" s="254" t="str">
        <f>IF(ISNUMBER(FIND(analysismethod10,'III_Plan comp 438.68 {Plan 8}'!K$15)),"",'III_Plan comp 438.68 {Plan 8}'!K$15&amp;analysismethod10)</f>
        <v xml:space="preserve">Language Capabilities: Contract
IHCP: Contract/Good-faith effort to contract; 
</v>
      </c>
      <c r="BS109" s="254" t="str">
        <f>IF(ISNUMBER(FIND(analysismethod10,'III_Plan comp 438.68 {Plan 8}'!L$15)),"",'III_Plan comp 438.68 {Plan 8}'!L$15&amp;analysismethod10)</f>
        <v xml:space="preserve">Timely Access Data Tool (TADT); 
Language Capabilities: Contract
IHCP: Contract/Good-faith effort to contract; 
</v>
      </c>
      <c r="BT109" s="254" t="str">
        <f>IF(ISNUMBER(FIND(analysismethod10,'III_Plan comp 438.68 {Plan 8}'!M$15)),"",'III_Plan comp 438.68 {Plan 8}'!M$15&amp;analysismethod10)</f>
        <v xml:space="preserve">Timely Access Data Tool (TADT); 
Language Capabilities: Contract
IHCP: Contract/Good-faith effort to contract; 
</v>
      </c>
      <c r="BU109" s="254" t="str">
        <f>IF(ISNUMBER(FIND(analysismethod10,'III_Plan comp 438.68 {Plan 8}'!N$15)),"",'III_Plan comp 438.68 {Plan 8}'!N$15&amp;analysismethod10)</f>
        <v xml:space="preserve">Timely Access Data Tool (TADT); 
Language Capabilities: Contract
IHCP: Contract/Good-faith effort to contract; 
</v>
      </c>
      <c r="BV109" s="254" t="str">
        <f>IF(ISNUMBER(FIND(analysismethod10,'III_Plan comp 438.68 {Plan 8}'!O$15)),"",'III_Plan comp 438.68 {Plan 8}'!O$15&amp;analysismethod10)</f>
        <v xml:space="preserve">Language Capabilities: Contract
IHCP: Contract/Good-faith effort to contract; 
</v>
      </c>
      <c r="BW109" s="254" t="str">
        <f>IF(ISNUMBER(FIND(analysismethod10,'III_Plan comp 438.68 {Plan 8}'!P$15)),"",'III_Plan comp 438.68 {Plan 8}'!P$15&amp;analysismethod10)</f>
        <v xml:space="preserve">Language Capabilities: Contract
IHCP: Contract/Good-faith effort to contract; 
</v>
      </c>
      <c r="BX109" s="254" t="str">
        <f>IF(ISNUMBER(FIND(analysismethod10,'III_Plan comp 438.68 {Plan 8}'!Q$15)),"",'III_Plan comp 438.68 {Plan 8}'!Q$15&amp;analysismethod10)</f>
        <v xml:space="preserve">Language Capabilities: Contract
IHCP: Contract/Good-faith effort to contract; 
</v>
      </c>
      <c r="BY109" s="254" t="str">
        <f>IF(ISNUMBER(FIND(analysismethod10,'III_Plan comp 438.68 {Plan 8}'!R$15)),"",'III_Plan comp 438.68 {Plan 8}'!R$15&amp;analysismethod10)</f>
        <v xml:space="preserve">Language Capabilities: Contract
IHCP: Contract/Good-faith effort to contract; 
</v>
      </c>
      <c r="BZ109" s="254" t="str">
        <f>IF(ISNUMBER(FIND(analysismethod10,'III_Plan comp 438.68 {Plan 8}'!S$15)),"",'III_Plan comp 438.68 {Plan 8}'!S$15&amp;analysismethod10)</f>
        <v xml:space="preserve">Language Capabilities: Contract
IHCP: Contract/Good-faith effort to contract; 
</v>
      </c>
      <c r="CA109" s="254" t="str">
        <f>IF(ISNUMBER(FIND(analysismethod10,'III_Plan comp 438.68 {Plan 8}'!T$15)),"",'III_Plan comp 438.68 {Plan 8}'!T$15&amp;analysismethod10)</f>
        <v xml:space="preserve">Language Capabilities: Contract
IHCP: Contract/Good-faith effort to contract; 
</v>
      </c>
      <c r="CB109" s="254" t="str">
        <f>IF(ISNUMBER(FIND(analysismethod10,'III_Plan comp 438.68 {Plan 8}'!U$15)),"",'III_Plan comp 438.68 {Plan 8}'!U$15&amp;analysismethod10)</f>
        <v xml:space="preserve">Language Capabilities: Contract
IHCP: Contract/Good-faith effort to contract; 
</v>
      </c>
      <c r="CC109" s="254" t="str">
        <f>IF(ISNUMBER(FIND(analysismethod10,'III_Plan comp 438.68 {Plan 8}'!V$15)),"",'III_Plan comp 438.68 {Plan 8}'!V$15&amp;analysismethod10)</f>
        <v xml:space="preserve">Language Capabilities: Contract
IHCP: Contract/Good-faith effort to contract; 
</v>
      </c>
      <c r="CD109" s="254" t="str">
        <f>IF(ISNUMBER(FIND(analysismethod10,'III_Plan comp 438.68 {Plan 8}'!W$15)),"",'III_Plan comp 438.68 {Plan 8}'!W$15&amp;analysismethod10)</f>
        <v xml:space="preserve">Language Capabilities: Contract
IHCP: Contract/Good-faith effort to contract; 
</v>
      </c>
      <c r="CE109" s="254" t="str">
        <f>IF(ISNUMBER(FIND(analysismethod10,'III_Plan comp 438.68 {Plan 8}'!X$15)),"",'III_Plan comp 438.68 {Plan 8}'!X$15&amp;analysismethod10)</f>
        <v xml:space="preserve">Language Capabilities: Contract
IHCP: Contract/Good-faith effort to contract; 
</v>
      </c>
      <c r="CF109" s="254" t="str">
        <f>IF(ISNUMBER(FIND(analysismethod10,'III_Plan comp 438.68 {Plan 8}'!Y$15)),"",'III_Plan comp 438.68 {Plan 8}'!Y$15&amp;analysismethod10)</f>
        <v xml:space="preserve">Language Capabilities: Contract
IHCP: Contract/Good-faith effort to contract; 
</v>
      </c>
      <c r="CG109" s="254" t="str">
        <f>IF(ISNUMBER(FIND(analysismethod10,'III_Plan comp 438.68 {Plan 8}'!Z$15)),"",'III_Plan comp 438.68 {Plan 8}'!Z$15&amp;analysismethod10)</f>
        <v xml:space="preserve">Language Capabilities: Contract
IHCP: Contract/Good-faith effort to contract; 
</v>
      </c>
      <c r="CH109" s="254" t="str">
        <f>IF(ISNUMBER(FIND(analysismethod10,'III_Plan comp 438.68 {Plan 8}'!AA$15)),"",'III_Plan comp 438.68 {Plan 8}'!AA$15&amp;analysismethod10)</f>
        <v xml:space="preserve">Language Capabilities: Contract
IHCP: Contract/Good-faith effort to contract; 
</v>
      </c>
      <c r="CI109" s="254" t="str">
        <f>IF(ISNUMBER(FIND(analysismethod10,'III_Plan comp 438.68 {Plan 8}'!AB$15)),"",'III_Plan comp 438.68 {Plan 8}'!AB$15&amp;analysismethod10)</f>
        <v xml:space="preserve">Language Capabilities: Contract
IHCP: Contract/Good-faith effort to contract; 
</v>
      </c>
      <c r="CJ109" s="254" t="str">
        <f>IF(ISNUMBER(FIND(analysismethod10,'III_Plan comp 438.68 {Plan 8}'!AC$15)),"",'III_Plan comp 438.68 {Plan 8}'!AC$15&amp;analysismethod10)</f>
        <v xml:space="preserve">Language Capabilities: Contract
IHCP: Contract/Good-faith effort to contract; 
</v>
      </c>
      <c r="CK109" s="254" t="str">
        <f>IF(ISNUMBER(FIND(analysismethod10,'III_Plan comp 438.68 {Plan 8}'!AD$15)),"",'III_Plan comp 438.68 {Plan 8}'!AD$15&amp;analysismethod10)</f>
        <v xml:space="preserve">Language Capabilities: Contract
IHCP: Contract/Good-faith effort to contract; 
</v>
      </c>
      <c r="CL109" s="254" t="str">
        <f>IF(ISNUMBER(FIND(analysismethod10,'III_Plan comp 438.68 {Plan 8}'!AE$15)),"",'III_Plan comp 438.68 {Plan 8}'!AE$15&amp;analysismethod10)</f>
        <v xml:space="preserve">Language Capabilities: Contract
IHCP: Contract/Good-faith effort to contract; 
</v>
      </c>
      <c r="CM109" s="254" t="str">
        <f>IF(ISNUMBER(FIND(analysismethod10,'III_Plan comp 438.68 {Plan 8}'!AF$15)),"",'III_Plan comp 438.68 {Plan 8}'!AF$15&amp;analysismethod10)</f>
        <v xml:space="preserve">Language Capabilities: Contract
IHCP: Contract/Good-faith effort to contract; 
</v>
      </c>
      <c r="CN109" s="254" t="str">
        <f>IF(ISNUMBER(FIND(analysismethod10,'III_Plan comp 438.68 {Plan 8}'!AG$15)),"",'III_Plan comp 438.68 {Plan 8}'!AG$15&amp;analysismethod10)</f>
        <v xml:space="preserve">Language Capabilities: Contract
IHCP: Contract/Good-faith effort to contract; 
</v>
      </c>
      <c r="CO109" s="254" t="str">
        <f>IF(ISNUMBER(FIND(analysismethod10,'III_Plan comp 438.68 {Plan 8}'!AH$15)),"",'III_Plan comp 438.68 {Plan 8}'!AH$15&amp;analysismethod10)</f>
        <v xml:space="preserve">Language Capabilities: Contract
IHCP: Contract/Good-faith effort to contract; 
</v>
      </c>
      <c r="CP109" s="254" t="str">
        <f>IF(ISNUMBER(FIND(analysismethod10,'III_Plan comp 438.68 {Plan 8}'!AI$15)),"",'III_Plan comp 438.68 {Plan 8}'!AI$15&amp;analysismethod10)</f>
        <v xml:space="preserve">Language Capabilities: Contract
IHCP: Contract/Good-faith effort to contract; 
</v>
      </c>
      <c r="CQ109" s="254" t="str">
        <f>IF(ISNUMBER(FIND(analysismethod10,'III_Plan comp 438.68 {Plan 8}'!AJ$15)),"",'III_Plan comp 438.68 {Plan 8}'!AJ$15&amp;analysismethod10)</f>
        <v xml:space="preserve">Language Capabilities: Contract
IHCP: Contract/Good-faith effort to contract; 
</v>
      </c>
      <c r="CR109" s="254" t="str">
        <f>IF(ISNUMBER(FIND(analysismethod10,'III_Plan comp 438.68 {Plan 8}'!AK$15)),"",'III_Plan comp 438.68 {Plan 8}'!AK$15&amp;analysismethod10)</f>
        <v xml:space="preserve">Language Capabilities: Contract
IHCP: Contract/Good-faith effort to contract; 
</v>
      </c>
      <c r="CS109" s="254" t="str">
        <f>IF(ISNUMBER(FIND(analysismethod10,'III_Plan comp 438.68 {Plan 8}'!AL$15)),"",'III_Plan comp 438.68 {Plan 8}'!AL$15&amp;analysismethod10)</f>
        <v xml:space="preserve">Language Capabilities: Contract
IHCP: Contract/Good-faith effort to contract; 
</v>
      </c>
      <c r="CT109" s="254" t="str">
        <f>IF(ISNUMBER(FIND(analysismethod10,'III_Plan comp 438.68 {Plan 8}'!AM$15)),"",'III_Plan comp 438.68 {Plan 8}'!AM$15&amp;analysismethod10)</f>
        <v xml:space="preserve">Language Capabilities: Contract
IHCP: Contract/Good-faith effort to contract; 
</v>
      </c>
      <c r="CU109" s="254" t="str">
        <f>IF(ISNUMBER(FIND(analysismethod10,'III_Plan comp 438.68 {Plan 8}'!AN$15)),"",'III_Plan comp 438.68 {Plan 8}'!AN$15&amp;analysismethod10)</f>
        <v xml:space="preserve">Language Capabilities: Contract
IHCP: Contract/Good-faith effort to contract; 
</v>
      </c>
      <c r="CV109" s="254" t="str">
        <f>IF(ISNUMBER(FIND(analysismethod10,'III_Plan comp 438.68 {Plan 8}'!AO$15)),"",'III_Plan comp 438.68 {Plan 8}'!AO$15&amp;analysismethod10)</f>
        <v xml:space="preserve">Language Capabilities: Contract
IHCP: Contract/Good-faith effort to contract; 
</v>
      </c>
      <c r="CW109" s="254" t="str">
        <f>IF(ISNUMBER(FIND(analysismethod10,'III_Plan comp 438.68 {Plan 8}'!AP$15)),"",'III_Plan comp 438.68 {Plan 8}'!AP$15&amp;analysismethod10)</f>
        <v xml:space="preserve">Language Capabilities: Contract
IHCP: Contract/Good-faith effort to contract; 
</v>
      </c>
      <c r="CX109" s="254" t="str">
        <f>IF(ISNUMBER(FIND(analysismethod10,'III_Plan comp 438.68 {Plan 8}'!AQ$15)),"",'III_Plan comp 438.68 {Plan 8}'!AQ$15&amp;analysismethod10)</f>
        <v xml:space="preserve">Language Capabilities: Contract
IHCP: Contract/Good-faith effort to contract; 
</v>
      </c>
      <c r="CY109" s="254" t="str">
        <f>IF(ISNUMBER(FIND(analysismethod10,'III_Plan comp 438.68 {Plan 8}'!AR$15)),"",'III_Plan comp 438.68 {Plan 8}'!AR$15&amp;analysismethod10)</f>
        <v xml:space="preserve">Language Capabilities: Contract
IHCP: Contract/Good-faith effort to contract; 
</v>
      </c>
      <c r="CZ109" s="254" t="str">
        <f>IF(ISNUMBER(FIND(analysismethod10,'III_Plan comp 438.68 {Plan 8}'!AS$15)),"",'III_Plan comp 438.68 {Plan 8}'!AS$15&amp;analysismethod10)</f>
        <v xml:space="preserve">Language Capabilities: Contract
IHCP: Contract/Good-faith effort to contract; 
</v>
      </c>
      <c r="DA109" s="254" t="str">
        <f>IF(ISNUMBER(FIND(analysismethod10,'III_Plan comp 438.68 {Plan 8}'!AT$15)),"",'III_Plan comp 438.68 {Plan 8}'!AT$15&amp;analysismethod10)</f>
        <v xml:space="preserve">Language Capabilities: Contract
IHCP: Contract/Good-faith effort to contract; 
</v>
      </c>
      <c r="DB109" s="254" t="str">
        <f>IF(ISNUMBER(FIND(analysismethod10,'III_Plan comp 438.68 {Plan 8}'!AU$15)),"",'III_Plan comp 438.68 {Plan 8}'!AU$15&amp;analysismethod10)</f>
        <v xml:space="preserve">Language Capabilities: Contract
IHCP: Contract/Good-faith effort to contract; 
</v>
      </c>
      <c r="DC109" s="254" t="str">
        <f>IF(ISNUMBER(FIND(analysismethod10,'III_Plan comp 438.68 {Plan 8}'!AV$15)),"",'III_Plan comp 438.68 {Plan 8}'!AV$15&amp;analysismethod10)</f>
        <v xml:space="preserve">Language Capabilities: Contract
IHCP: Contract/Good-faith effort to contract; 
</v>
      </c>
      <c r="DD109" s="254" t="str">
        <f>IF(ISNUMBER(FIND(analysismethod10,'III_Plan comp 438.68 {Plan 8}'!AW$15)),"",'III_Plan comp 438.68 {Plan 8}'!AW$15&amp;analysismethod10)</f>
        <v xml:space="preserve">Language Capabilities: Contract
IHCP: Contract/Good-faith effort to contract; 
</v>
      </c>
      <c r="DE109" s="254" t="str">
        <f>IF(ISNUMBER(FIND(analysismethod10,'III_Plan comp 438.68 {Plan 8}'!AX$15)),"",'III_Plan comp 438.68 {Plan 8}'!AX$15&amp;analysismethod10)</f>
        <v xml:space="preserve">Language Capabilities: Contract
IHCP: Contract/Good-faith effort to contract; 
</v>
      </c>
      <c r="DF109" s="254" t="str">
        <f>IF(ISNUMBER(FIND(analysismethod10,'III_Plan comp 438.68 {Plan 8}'!AY$15)),"",'III_Plan comp 438.68 {Plan 8}'!AY$15&amp;analysismethod10)</f>
        <v xml:space="preserve">Language Capabilities: Contract
IHCP: Contract/Good-faith effort to contract; 
</v>
      </c>
      <c r="DG109" s="254" t="str">
        <f>IF(ISNUMBER(FIND(analysismethod10,'III_Plan comp 438.68 {Plan 8}'!AZ$15)),"",'III_Plan comp 438.68 {Plan 8}'!AZ$15&amp;analysismethod10)</f>
        <v xml:space="preserve">Language Capabilities: Contract
IHCP: Contract/Good-faith effort to contract; 
</v>
      </c>
      <c r="DH109" s="254" t="str">
        <f>IF(ISNUMBER(FIND(analysismethod10,'III_Plan comp 438.68 {Plan 8}'!BA$15)),"",'III_Plan comp 438.68 {Plan 8}'!BA$15&amp;analysismethod10)</f>
        <v xml:space="preserve">Language Capabilities: Contract
IHCP: Contract/Good-faith effort to contract; 
</v>
      </c>
      <c r="DI109" s="254" t="str">
        <f>IF(ISNUMBER(FIND(analysismethod10,'III_Plan comp 438.68 {Plan 8}'!BB$15)),"",'III_Plan comp 438.68 {Plan 8}'!BB$15&amp;analysismethod10)</f>
        <v xml:space="preserve">Language Capabilities: Contract
IHCP: Contract/Good-faith effort to contract; 
</v>
      </c>
      <c r="DJ109" s="254" t="str">
        <f>IF(ISNUMBER(FIND(analysismethod10,'III_Plan comp 438.68 {Plan 8}'!BC$15)),"",'III_Plan comp 438.68 {Plan 8}'!BC$15&amp;analysismethod10)</f>
        <v xml:space="preserve">Language Capabilities: Contract
IHCP: Contract/Good-faith effort to contract; 
</v>
      </c>
      <c r="DK109" s="254" t="str">
        <f>IF(ISNUMBER(FIND(analysismethod10,'III_Plan comp 438.68 {Plan 8}'!BD$15)),"",'III_Plan comp 438.68 {Plan 8}'!BD$15&amp;analysismethod10)</f>
        <v xml:space="preserve">Language Capabilities: Contract
IHCP: Contract/Good-faith effort to contract; 
</v>
      </c>
      <c r="DL109" s="254" t="str">
        <f>IF(ISNUMBER(FIND(analysismethod10,'III_Plan comp 438.68 {Plan 8}'!BE$15)),"",'III_Plan comp 438.68 {Plan 8}'!BE$15&amp;analysismethod10)</f>
        <v xml:space="preserve">Language Capabilities: Contract
IHCP: Contract/Good-faith effort to contract; 
</v>
      </c>
      <c r="DM109" s="254" t="str">
        <f>IF(ISNUMBER(FIND(analysismethod10,'III_Plan comp 438.68 {Plan 8}'!BF$15)),"",'III_Plan comp 438.68 {Plan 8}'!BF$15&amp;analysismethod10)</f>
        <v xml:space="preserve">Language Capabilities: Contract
IHCP: Contract/Good-faith effort to contract; 
</v>
      </c>
      <c r="DN109" s="254" t="str">
        <f>IF(ISNUMBER(FIND(analysismethod10,'III_Plan comp 438.68 {Plan 8}'!BG$15)),"",'III_Plan comp 438.68 {Plan 8}'!BG$15&amp;analysismethod10)</f>
        <v xml:space="preserve">Language Capabilities: Contract
IHCP: Contract/Good-faith effort to contract; 
</v>
      </c>
      <c r="DO109" s="254" t="str">
        <f>IF(ISNUMBER(FIND(analysismethod10,'III_Plan comp 438.68 {Plan 8}'!BH$15)),"",'III_Plan comp 438.68 {Plan 8}'!BH$15&amp;analysismethod10)</f>
        <v xml:space="preserve">Language Capabilities: Contract
IHCP: Contract/Good-faith effort to contract; 
</v>
      </c>
      <c r="DP109" s="254" t="str">
        <f>IF(ISNUMBER(FIND(analysismethod10,'III_Plan comp 438.68 {Plan 8}'!BI$15)),"",'III_Plan comp 438.68 {Plan 8}'!BI$15&amp;analysismethod10)</f>
        <v xml:space="preserve">Language Capabilities: Contract
IHCP: Contract/Good-faith effort to contract; 
</v>
      </c>
      <c r="DQ109" s="254" t="str">
        <f>IF(ISNUMBER(FIND(analysismethod10,'III_Plan comp 438.68 {Plan 8}'!BJ$15)),"",'III_Plan comp 438.68 {Plan 8}'!BJ$15&amp;analysismethod10)</f>
        <v xml:space="preserve">Language Capabilities: Contract
IHCP: Contract/Good-faith effort to contract; 
</v>
      </c>
      <c r="DR109" s="254" t="str">
        <f>IF(ISNUMBER(FIND(analysismethod10,'III_Plan comp 438.68 {Plan 8}'!BK$15)),"",'III_Plan comp 438.68 {Plan 8}'!BK$15&amp;analysismethod10)</f>
        <v xml:space="preserve">Language Capabilities: Contract
IHCP: Contract/Good-faith effort to contract; 
</v>
      </c>
      <c r="DS109" s="254" t="str">
        <f>IF(ISNUMBER(FIND(analysismethod10,'III_Plan comp 438.68 {Plan 8}'!BL$15)),"",'III_Plan comp 438.68 {Plan 8}'!BL$15&amp;analysismethod10)</f>
        <v xml:space="preserve">Language Capabilities: Contract
IHCP: Contract/Good-faith effort to contract; 
</v>
      </c>
      <c r="DT109" s="254" t="str">
        <f>IF(ISNUMBER(FIND(analysismethod10,'III_Plan comp 438.68 {Plan 8}'!BM$15)),"",'III_Plan comp 438.68 {Plan 8}'!BM$15&amp;analysismethod10)</f>
        <v xml:space="preserve">Language Capabilities: Contract
IHCP: Contract/Good-faith effort to contract; 
</v>
      </c>
      <c r="DU109" s="254" t="str">
        <f>IF(ISNUMBER(FIND(analysismethod10,'III_Plan comp 438.68 {Plan 8}'!BN$15)),"",'III_Plan comp 438.68 {Plan 8}'!BN$15&amp;analysismethod10)</f>
        <v xml:space="preserve">Language Capabilities: Contract
IHCP: Contract/Good-faith effort to contract; 
</v>
      </c>
      <c r="DV109" s="254" t="str">
        <f>IF(ISNUMBER(FIND(analysismethod10,'III_Plan comp 438.68 {Plan 8}'!BO$15)),"",'III_Plan comp 438.68 {Plan 8}'!BO$15&amp;analysismethod10)</f>
        <v xml:space="preserve">Language Capabilities: Contract
IHCP: Contract/Good-faith effort to contract; 
</v>
      </c>
      <c r="DW109" s="254" t="str">
        <f>IF(ISNUMBER(FIND(analysismethod10,'III_Plan comp 438.68 {Plan 8}'!BP$15)),"",'III_Plan comp 438.68 {Plan 8}'!BP$15&amp;analysismethod10)</f>
        <v xml:space="preserve">Language Capabilities: Contract
IHCP: Contract/Good-faith effort to contract; 
</v>
      </c>
      <c r="DX109" s="254" t="str">
        <f>IF(ISNUMBER(FIND(analysismethod10,'III_Plan comp 438.68 {Plan 8}'!BQ$15)),"",'III_Plan comp 438.68 {Plan 8}'!BQ$15&amp;analysismethod10)</f>
        <v xml:space="preserve">Language Capabilities: Contract
IHCP: Contract/Good-faith effort to contract; 
</v>
      </c>
      <c r="DY109" s="254" t="str">
        <f>IF(ISNUMBER(FIND(analysismethod10,'III_Plan comp 438.68 {Plan 8}'!BR$15)),"",'III_Plan comp 438.68 {Plan 8}'!BR$15&amp;analysismethod10)</f>
        <v xml:space="preserve">Language Capabilities: Contract
IHCP: Contract/Good-faith effort to contract; 
</v>
      </c>
      <c r="DZ109" s="254" t="str">
        <f>IF(ISNUMBER(FIND(analysismethod10,'III_Plan comp 438.68 {Plan 8}'!BS$15)),"",'III_Plan comp 438.68 {Plan 8}'!BS$15&amp;analysismethod10)</f>
        <v xml:space="preserve">Language Capabilities: Contract
IHCP: Contract/Good-faith effort to contract; 
</v>
      </c>
      <c r="EA109" s="254" t="str">
        <f>IF(ISNUMBER(FIND(analysismethod10,'III_Plan comp 438.68 {Plan 8}'!BT$15)),"",'III_Plan comp 438.68 {Plan 8}'!BT$15&amp;analysismethod10)</f>
        <v xml:space="preserve">Language Capabilities: Contract
IHCP: Contract/Good-faith effort to contract; 
</v>
      </c>
      <c r="EB109" s="254" t="str">
        <f>IF(ISNUMBER(FIND(analysismethod10,'III_Plan comp 438.68 {Plan 8}'!BU$15)),"",'III_Plan comp 438.68 {Plan 8}'!BU$15&amp;analysismethod10)</f>
        <v xml:space="preserve">Language Capabilities: Contract
IHCP: Contract/Good-faith effort to contract; 
</v>
      </c>
      <c r="EC109" s="254" t="str">
        <f>IF(ISNUMBER(FIND(analysismethod10,'III_Plan comp 438.68 {Plan 8}'!BV$15)),"",'III_Plan comp 438.68 {Plan 8}'!BV$15&amp;analysismethod10)</f>
        <v xml:space="preserve">Language Capabilities: Contract
IHCP: Contract/Good-faith effort to contract; 
</v>
      </c>
      <c r="ED109" s="254" t="str">
        <f>IF(ISNUMBER(FIND(analysismethod10,'III_Plan comp 438.68 {Plan 8}'!BW$15)),"",'III_Plan comp 438.68 {Plan 8}'!BW$15&amp;analysismethod10)</f>
        <v xml:space="preserve">Language Capabilities: Contract
IHCP: Contract/Good-faith effort to contract; 
</v>
      </c>
      <c r="EE109" s="254" t="str">
        <f>IF(ISNUMBER(FIND(analysismethod10,'III_Plan comp 438.68 {Plan 8}'!BX$15)),"",'III_Plan comp 438.68 {Plan 8}'!BX$15&amp;analysismethod10)</f>
        <v xml:space="preserve">Language Capabilities: Contract
IHCP: Contract/Good-faith effort to contract; 
</v>
      </c>
      <c r="EF109" s="254" t="str">
        <f>IF(ISNUMBER(FIND(analysismethod10,'III_Plan comp 438.68 {Plan 8}'!BY$15)),"",'III_Plan comp 438.68 {Plan 8}'!BY$15&amp;analysismethod10)</f>
        <v xml:space="preserve">Language Capabilities: Contract
IHCP: Contract/Good-faith effort to contract; 
</v>
      </c>
      <c r="EG109" s="254" t="str">
        <f>IF(ISNUMBER(FIND(analysismethod10,'III_Plan comp 438.68 {Plan 8}'!BZ$15)),"",'III_Plan comp 438.68 {Plan 8}'!BZ$15&amp;analysismethod10)</f>
        <v xml:space="preserve">Language Capabilities: Contract
IHCP: Contract/Good-faith effort to contract; 
</v>
      </c>
      <c r="EH109" s="254" t="str">
        <f>IF(ISNUMBER(FIND(analysismethod10,'III_Plan comp 438.68 {Plan 8}'!CA$15)),"",'III_Plan comp 438.68 {Plan 8}'!CA$15&amp;analysismethod10)</f>
        <v xml:space="preserve">Language Capabilities: Contract
IHCP: Contract/Good-faith effort to contract; 
</v>
      </c>
      <c r="EI109" s="254" t="str">
        <f>IF(ISNUMBER(FIND(analysismethod10,'III_Plan comp 438.68 {Plan 8}'!CB$15)),"",'III_Plan comp 438.68 {Plan 8}'!CB$15&amp;analysismethod10)</f>
        <v xml:space="preserve">Language Capabilities: Contract
IHCP: Contract/Good-faith effort to contract; 
</v>
      </c>
      <c r="EJ109" s="254" t="str">
        <f>IF(ISNUMBER(FIND(analysismethod10,'III_Plan comp 438.68 {Plan 8}'!CC$15)),"",'III_Plan comp 438.68 {Plan 8}'!CC$15&amp;analysismethod10)</f>
        <v xml:space="preserve">Language Capabilities: Contract
IHCP: Contract/Good-faith effort to contract; 
</v>
      </c>
      <c r="EK109" s="254" t="str">
        <f>IF(ISNUMBER(FIND(analysismethod10,'III_Plan comp 438.68 {Plan 8}'!CD$15)),"",'III_Plan comp 438.68 {Plan 8}'!CD$15&amp;analysismethod10)</f>
        <v xml:space="preserve">Language Capabilities: Contract
IHCP: Contract/Good-faith effort to contract; 
</v>
      </c>
      <c r="EL109" s="254" t="str">
        <f>IF(ISNUMBER(FIND(analysismethod10,'III_Plan comp 438.68 {Plan 8}'!CE$15)),"",'III_Plan comp 438.68 {Plan 8}'!CE$15&amp;analysismethod10)</f>
        <v xml:space="preserve">Language Capabilities: Contract
IHCP: Contract/Good-faith effort to contract; 
</v>
      </c>
      <c r="EM109" s="254" t="str">
        <f>IF(ISNUMBER(FIND(analysismethod10,'III_Plan comp 438.68 {Plan 8}'!CF$15)),"",'III_Plan comp 438.68 {Plan 8}'!CF$15&amp;analysismethod10)</f>
        <v xml:space="preserve">Language Capabilities: Contract
IHCP: Contract/Good-faith effort to contract; 
</v>
      </c>
      <c r="EN109" s="254" t="str">
        <f>IF(ISNUMBER(FIND(analysismethod10,'III_Plan comp 438.68 {Plan 8}'!CG$15)),"",'III_Plan comp 438.68 {Plan 8}'!CG$15&amp;analysismethod10)</f>
        <v xml:space="preserve">Language Capabilities: Contract
IHCP: Contract/Good-faith effort to contract; 
</v>
      </c>
      <c r="EO109" s="254" t="str">
        <f>IF(ISNUMBER(FIND(analysismethod10,'III_Plan comp 438.68 {Plan 8}'!CH$15)),"",'III_Plan comp 438.68 {Plan 8}'!CH$15&amp;analysismethod10)</f>
        <v xml:space="preserve">Language Capabilities: Contract
IHCP: Contract/Good-faith effort to contract; 
</v>
      </c>
      <c r="EP109" s="254" t="str">
        <f>IF(ISNUMBER(FIND(analysismethod10,'III_Plan comp 438.68 {Plan 8}'!CI$15)),"",'III_Plan comp 438.68 {Plan 8}'!CI$15&amp;analysismethod10)</f>
        <v xml:space="preserve">Language Capabilities: Contract
IHCP: Contract/Good-faith effort to contract; 
</v>
      </c>
      <c r="EQ109" s="254" t="str">
        <f>IF(ISNUMBER(FIND(analysismethod10,'III_Plan comp 438.68 {Plan 8}'!CJ$15)),"",'III_Plan comp 438.68 {Plan 8}'!CJ$15&amp;analysismethod10)</f>
        <v xml:space="preserve">Language Capabilities: Contract
IHCP: Contract/Good-faith effort to contract; 
</v>
      </c>
      <c r="ER109" s="254" t="str">
        <f>IF(ISNUMBER(FIND(analysismethod10,'III_Plan comp 438.68 {Plan 8}'!CK$15)),"",'III_Plan comp 438.68 {Plan 8}'!CK$15&amp;analysismethod10)</f>
        <v xml:space="preserve">Language Capabilities: Contract
IHCP: Contract/Good-faith effort to contract; 
</v>
      </c>
      <c r="ES109" s="254" t="str">
        <f>IF(ISNUMBER(FIND(analysismethod10,'III_Plan comp 438.68 {Plan 8}'!CL$15)),"",'III_Plan comp 438.68 {Plan 8}'!CL$15&amp;analysismethod10)</f>
        <v xml:space="preserve">Language Capabilities: Contract
IHCP: Contract/Good-faith effort to contract; 
</v>
      </c>
      <c r="ET109" s="254" t="str">
        <f>IF(ISNUMBER(FIND(analysismethod10,'III_Plan comp 438.68 {Plan 8}'!CM$15)),"",'III_Plan comp 438.68 {Plan 8}'!CM$15&amp;analysismethod10)</f>
        <v xml:space="preserve">Language Capabilities: Contract
IHCP: Contract/Good-faith effort to contract; 
</v>
      </c>
      <c r="EU109" s="254" t="str">
        <f>IF(ISNUMBER(FIND(analysismethod10,'III_Plan comp 438.68 {Plan 8}'!CN$15)),"",'III_Plan comp 438.68 {Plan 8}'!CN$15&amp;analysismethod10)</f>
        <v xml:space="preserve">Language Capabilities: Contract
IHCP: Contract/Good-faith effort to contract; 
</v>
      </c>
      <c r="EV109" s="254" t="str">
        <f>IF(ISNUMBER(FIND(analysismethod10,'III_Plan comp 438.68 {Plan 8}'!CO$15)),"",'III_Plan comp 438.68 {Plan 8}'!CO$15&amp;analysismethod10)</f>
        <v xml:space="preserve">Language Capabilities: Contract
IHCP: Contract/Good-faith effort to contract; 
</v>
      </c>
      <c r="EW109" s="254" t="str">
        <f>IF(ISNUMBER(FIND(analysismethod10,'III_Plan comp 438.68 {Plan 8}'!CP$15)),"",'III_Plan comp 438.68 {Plan 8}'!CP$15&amp;analysismethod10)</f>
        <v xml:space="preserve">Language Capabilities: Contract
IHCP: Contract/Good-faith effort to contract; 
</v>
      </c>
      <c r="EX109" s="254" t="str">
        <f>IF(ISNUMBER(FIND(analysismethod10,'III_Plan comp 438.68 {Plan 8}'!CQ$15)),"",'III_Plan comp 438.68 {Plan 8}'!CQ$15&amp;analysismethod10)</f>
        <v xml:space="preserve">Language Capabilities: Contract
IHCP: Contract/Good-faith effort to contract; 
</v>
      </c>
      <c r="EY109" s="254" t="str">
        <f>IF(ISNUMBER(FIND(analysismethod10,'III_Plan comp 438.68 {Plan 8}'!CR$15)),"",'III_Plan comp 438.68 {Plan 8}'!CR$15&amp;analysismethod10)</f>
        <v xml:space="preserve">Language Capabilities: Contract
IHCP: Contract/Good-faith effort to contract; 
</v>
      </c>
      <c r="EZ109" s="254" t="str">
        <f>IF(ISNUMBER(FIND(analysismethod10,'III_Plan comp 438.68 {Plan 8}'!CS$15)),"",'III_Plan comp 438.68 {Plan 8}'!CS$15&amp;analysismethod10)</f>
        <v xml:space="preserve">Language Capabilities: Contract
IHCP: Contract/Good-faith effort to contract; 
</v>
      </c>
      <c r="FA109" s="254" t="str">
        <f>IF(ISNUMBER(FIND(analysismethod10,'III_Plan comp 438.68 {Plan 8}'!CT$15)),"",'III_Plan comp 438.68 {Plan 8}'!CT$15&amp;analysismethod10)</f>
        <v xml:space="preserve">Language Capabilities: Contract
IHCP: Contract/Good-faith effort to contract; 
</v>
      </c>
      <c r="FB109" s="254" t="str">
        <f>IF(ISNUMBER(FIND(analysismethod10,'III_Plan comp 438.68 {Plan 8}'!CU$15)),"",'III_Plan comp 438.68 {Plan 8}'!CU$15&amp;analysismethod10)</f>
        <v xml:space="preserve">Language Capabilities: Contract
IHCP: Contract/Good-faith effort to contract; 
</v>
      </c>
      <c r="FC109" s="254" t="str">
        <f>IF(ISNUMBER(FIND(analysismethod10,'III_Plan comp 438.68 {Plan 8}'!CV$15)),"",'III_Plan comp 438.68 {Plan 8}'!CV$15&amp;analysismethod10)</f>
        <v xml:space="preserve">Language Capabilities: Contract
IHCP: Contract/Good-faith effort to contract; 
</v>
      </c>
      <c r="FD109" s="254" t="str">
        <f>IF(ISNUMBER(FIND(analysismethod10,'III_Plan comp 438.68 {Plan 8}'!CW$15)),"",'III_Plan comp 438.68 {Plan 8}'!CW$15&amp;analysismethod10)</f>
        <v xml:space="preserve">Language Capabilities: Contract
IHCP: Contract/Good-faith effort to contract; 
</v>
      </c>
      <c r="FE109" s="254" t="str">
        <f>IF(ISNUMBER(FIND(analysismethod10,'III_Plan comp 438.68 {Plan 8}'!CX$15)),"",'III_Plan comp 438.68 {Plan 8}'!CX$15&amp;analysismethod10)</f>
        <v xml:space="preserve">Language Capabilities: Contract
IHCP: Contract/Good-faith effort to contract; 
</v>
      </c>
      <c r="FF109" s="254" t="str">
        <f>IF(ISNUMBER(FIND(analysismethod10,'III_Plan comp 438.68 {Plan 8}'!CY$15)),"",'III_Plan comp 438.68 {Plan 8}'!CY$15&amp;analysismethod10)</f>
        <v xml:space="preserve">Language Capabilities: Contract
IHCP: Contract/Good-faith effort to contract; 
</v>
      </c>
      <c r="FG109" s="254" t="str">
        <f>IF(ISNUMBER(FIND(analysismethod10,'III_Plan comp 438.68 {Plan 8}'!CZ$15)),"",'III_Plan comp 438.68 {Plan 8}'!CZ$15&amp;analysismethod10)</f>
        <v xml:space="preserve">Language Capabilities: Contract
IHCP: Contract/Good-faith effort to contract;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Network Adequacy Certification Tool (NACT); 
Geomapping; 
</v>
      </c>
      <c r="BP112" s="248" t="str">
        <f>IF(ISNUMBER(FIND(analysismethod1,'III_Plan comp 438.68 {Plan 9}'!I$15)),"",'III_Plan comp 438.68 {Plan 9}'!I$15&amp;analysismethod1)</f>
        <v xml:space="preserve">Network Adequacy Certification Tool (NACT); 
Geomapping; 
</v>
      </c>
      <c r="BQ112" s="248" t="str">
        <f>IF(ISNUMBER(FIND(analysismethod1,'III_Plan comp 438.68 {Plan 9}'!J$15)),"",'III_Plan comp 438.68 {Plan 9}'!J$15&amp;analysismethod1)</f>
        <v xml:space="preserve">Network Adequacy Certification Tool (NACT); 
Geomapping; 
</v>
      </c>
      <c r="BR112" s="248" t="str">
        <f>IF(ISNUMBER(FIND(analysismethod1,'III_Plan comp 438.68 {Plan 9}'!K$15)),"",'III_Plan comp 438.68 {Plan 9}'!K$15&amp;analysismethod1)</f>
        <v xml:space="preserve">Timely Access Data Tool (TADT); 
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Timely Access Data Tool (TADT); 
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Contract/Good faith effort to contract ; 
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Network Adequacy Certification Tool (NACT); 
Timely Access Data Tool (TADT); 
</v>
      </c>
      <c r="BP119" s="251" t="str">
        <f>IF(ISNUMBER(FIND(analysismethod8,'III_Plan comp 438.68 {Plan 9}'!I$15)),"",'III_Plan comp 438.68 {Plan 9}'!I$15&amp;analysismethod8)</f>
        <v xml:space="preserve">Network Adequacy Certification Tool (NACT); 
Timely Access Data Tool (TADT); 
</v>
      </c>
      <c r="BQ119" s="251" t="str">
        <f>IF(ISNUMBER(FIND(analysismethod8,'III_Plan comp 438.68 {Plan 9}'!J$15)),"",'III_Plan comp 438.68 {Plan 9}'!J$15&amp;analysismethod8)</f>
        <v xml:space="preserve">Network Adequacy Certification Tool (NACT); 
Timely Access Data Tool (TADT); 
</v>
      </c>
      <c r="BR119" s="251" t="str">
        <f>IF(ISNUMBER(FIND(analysismethod8,'III_Plan comp 438.68 {Plan 9}'!K$15)),"",'III_Plan comp 438.68 {Plan 9}'!K$15&amp;analysismethod8)</f>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Contract/Good faith effort to contract ; 
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Network Adequacy Certification Tool (NACT); 
</v>
      </c>
      <c r="BM120" s="251" t="str">
        <f>IF(ISNUMBER(FIND(analysismethod9,'III_Plan comp 438.68 {Plan 9}'!F$15)),"",'III_Plan comp 438.68 {Plan 9}'!F$15&amp;analysismethod9)</f>
        <v xml:space="preserve">Network Adequacy Certification Tool (NACT); 
</v>
      </c>
      <c r="BN120" s="251" t="str">
        <f>IF(ISNUMBER(FIND(analysismethod9,'III_Plan comp 438.68 {Plan 9}'!G$15)),"",'III_Plan comp 438.68 {Plan 9}'!G$15&amp;analysismethod9)</f>
        <v xml:space="preserve">Network Adequacy Certification Tool (NACT); 
</v>
      </c>
      <c r="BO120" s="251" t="str">
        <f>IF(ISNUMBER(FIND(analysismethod9,'III_Plan comp 438.68 {Plan 9}'!H$15)),"",'III_Plan comp 438.68 {Plan 9}'!H$15&amp;analysismethod9)</f>
        <v/>
      </c>
      <c r="BP120" s="251" t="str">
        <f>IF(ISNUMBER(FIND(analysismethod9,'III_Plan comp 438.68 {Plan 9}'!I$15)),"",'III_Plan comp 438.68 {Plan 9}'!I$15&amp;analysismethod9)</f>
        <v/>
      </c>
      <c r="BQ120" s="251" t="str">
        <f>IF(ISNUMBER(FIND(analysismethod9,'III_Plan comp 438.68 {Plan 9}'!J$15)),"",'III_Plan comp 438.68 {Plan 9}'!J$15&amp;analysismethod9)</f>
        <v/>
      </c>
      <c r="BR120" s="251" t="str">
        <f>IF(ISNUMBER(FIND(analysismethod9,'III_Plan comp 438.68 {Plan 9}'!K$15)),"",'III_Plan comp 438.68 {Plan 9}'!K$15&amp;analysismethod9)</f>
        <v xml:space="preserve">Timely Access Data Tool (TADT); 
Network Adequacy Certification Tool (NACT); 
</v>
      </c>
      <c r="BS120" s="251" t="str">
        <f>IF(ISNUMBER(FIND(analysismethod9,'III_Plan comp 438.68 {Plan 9}'!L$15)),"",'III_Plan comp 438.68 {Plan 9}'!L$15&amp;analysismethod9)</f>
        <v xml:space="preserve">Network Adequacy Certification Tool (NACT); 
</v>
      </c>
      <c r="BT120" s="251" t="str">
        <f>IF(ISNUMBER(FIND(analysismethod9,'III_Plan comp 438.68 {Plan 9}'!M$15)),"",'III_Plan comp 438.68 {Plan 9}'!M$15&amp;analysismethod9)</f>
        <v xml:space="preserve">Timely Access Data Tool (TADT); 
Network Adequacy Certification Tool (NACT); 
</v>
      </c>
      <c r="BU120" s="251" t="str">
        <f>IF(ISNUMBER(FIND(analysismethod9,'III_Plan comp 438.68 {Plan 9}'!N$15)),"",'III_Plan comp 438.68 {Plan 9}'!N$15&amp;analysismethod9)</f>
        <v xml:space="preserve">Network Adequacy Certification Tool (NACT); 
</v>
      </c>
      <c r="BV120" s="251" t="str">
        <f>IF(ISNUMBER(FIND(analysismethod9,'III_Plan comp 438.68 {Plan 9}'!O$15)),"",'III_Plan comp 438.68 {Plan 9}'!O$15&amp;analysismethod9)</f>
        <v xml:space="preserve">Contract/Good faith effort to contract ; 
Network Adequacy Certification Tool (NACT); 
</v>
      </c>
      <c r="BW120" s="251" t="str">
        <f>IF(ISNUMBER(FIND(analysismethod9,'III_Plan comp 438.68 {Plan 9}'!P$15)),"",'III_Plan comp 438.68 {Plan 9}'!P$15&amp;analysismethod9)</f>
        <v xml:space="preserve">Network Adequacy Certification Tool (NACT); 
</v>
      </c>
      <c r="BX120" s="251" t="str">
        <f>IF(ISNUMBER(FIND(analysismethod9,'III_Plan comp 438.68 {Plan 9}'!Q$15)),"",'III_Plan comp 438.68 {Plan 9}'!Q$15&amp;analysismethod9)</f>
        <v xml:space="preserve">Network Adequacy Certification Tool (NACT); 
</v>
      </c>
      <c r="BY120" s="251" t="str">
        <f>IF(ISNUMBER(FIND(analysismethod9,'III_Plan comp 438.68 {Plan 9}'!R$15)),"",'III_Plan comp 438.68 {Plan 9}'!R$15&amp;analysismethod9)</f>
        <v xml:space="preserve">Network Adequacy Certification Tool (NACT); 
</v>
      </c>
      <c r="BZ120" s="251" t="str">
        <f>IF(ISNUMBER(FIND(analysismethod9,'III_Plan comp 438.68 {Plan 9}'!S$15)),"",'III_Plan comp 438.68 {Plan 9}'!S$15&amp;analysismethod9)</f>
        <v xml:space="preserve">Network Adequacy Certification Tool (NACT); 
</v>
      </c>
      <c r="CA120" s="251" t="str">
        <f>IF(ISNUMBER(FIND(analysismethod9,'III_Plan comp 438.68 {Plan 9}'!T$15)),"",'III_Plan comp 438.68 {Plan 9}'!T$15&amp;analysismethod9)</f>
        <v xml:space="preserve">Network Adequacy Certification Tool (NACT); 
</v>
      </c>
      <c r="CB120" s="251" t="str">
        <f>IF(ISNUMBER(FIND(analysismethod9,'III_Plan comp 438.68 {Plan 9}'!U$15)),"",'III_Plan comp 438.68 {Plan 9}'!U$15&amp;analysismethod9)</f>
        <v xml:space="preserve">Network Adequacy Certification Tool (NACT); 
</v>
      </c>
      <c r="CC120" s="251" t="str">
        <f>IF(ISNUMBER(FIND(analysismethod9,'III_Plan comp 438.68 {Plan 9}'!V$15)),"",'III_Plan comp 438.68 {Plan 9}'!V$15&amp;analysismethod9)</f>
        <v xml:space="preserve">Network Adequacy Certification Tool (NACT); 
</v>
      </c>
      <c r="CD120" s="251" t="str">
        <f>IF(ISNUMBER(FIND(analysismethod9,'III_Plan comp 438.68 {Plan 9}'!W$15)),"",'III_Plan comp 438.68 {Plan 9}'!W$15&amp;analysismethod9)</f>
        <v xml:space="preserve">Network Adequacy Certification Tool (NACT); 
</v>
      </c>
      <c r="CE120" s="251" t="str">
        <f>IF(ISNUMBER(FIND(analysismethod9,'III_Plan comp 438.68 {Plan 9}'!X$15)),"",'III_Plan comp 438.68 {Plan 9}'!X$15&amp;analysismethod9)</f>
        <v xml:space="preserve">Network Adequacy Certification Tool (NACT); 
</v>
      </c>
      <c r="CF120" s="251" t="str">
        <f>IF(ISNUMBER(FIND(analysismethod9,'III_Plan comp 438.68 {Plan 9}'!Y$15)),"",'III_Plan comp 438.68 {Plan 9}'!Y$15&amp;analysismethod9)</f>
        <v xml:space="preserve">Network Adequacy Certification Tool (NACT); 
</v>
      </c>
      <c r="CG120" s="251" t="str">
        <f>IF(ISNUMBER(FIND(analysismethod9,'III_Plan comp 438.68 {Plan 9}'!Z$15)),"",'III_Plan comp 438.68 {Plan 9}'!Z$15&amp;analysismethod9)</f>
        <v xml:space="preserve">Network Adequacy Certification Tool (NACT); 
</v>
      </c>
      <c r="CH120" s="251" t="str">
        <f>IF(ISNUMBER(FIND(analysismethod9,'III_Plan comp 438.68 {Plan 9}'!AA$15)),"",'III_Plan comp 438.68 {Plan 9}'!AA$15&amp;analysismethod9)</f>
        <v xml:space="preserve">Network Adequacy Certification Tool (NACT); 
</v>
      </c>
      <c r="CI120" s="251" t="str">
        <f>IF(ISNUMBER(FIND(analysismethod9,'III_Plan comp 438.68 {Plan 9}'!AB$15)),"",'III_Plan comp 438.68 {Plan 9}'!AB$15&amp;analysismethod9)</f>
        <v xml:space="preserve">Network Adequacy Certification Tool (NACT); 
</v>
      </c>
      <c r="CJ120" s="251" t="str">
        <f>IF(ISNUMBER(FIND(analysismethod9,'III_Plan comp 438.68 {Plan 9}'!AC$15)),"",'III_Plan comp 438.68 {Plan 9}'!AC$15&amp;analysismethod9)</f>
        <v xml:space="preserve">Network Adequacy Certification Tool (NACT); 
</v>
      </c>
      <c r="CK120" s="251" t="str">
        <f>IF(ISNUMBER(FIND(analysismethod9,'III_Plan comp 438.68 {Plan 9}'!AD$15)),"",'III_Plan comp 438.68 {Plan 9}'!AD$15&amp;analysismethod9)</f>
        <v xml:space="preserve">Network Adequacy Certification Tool (NACT); 
</v>
      </c>
      <c r="CL120" s="251" t="str">
        <f>IF(ISNUMBER(FIND(analysismethod9,'III_Plan comp 438.68 {Plan 9}'!AE$15)),"",'III_Plan comp 438.68 {Plan 9}'!AE$15&amp;analysismethod9)</f>
        <v xml:space="preserve">Network Adequacy Certification Tool (NACT); 
</v>
      </c>
      <c r="CM120" s="251" t="str">
        <f>IF(ISNUMBER(FIND(analysismethod9,'III_Plan comp 438.68 {Plan 9}'!AF$15)),"",'III_Plan comp 438.68 {Plan 9}'!AF$15&amp;analysismethod9)</f>
        <v xml:space="preserve">Network Adequacy Certification Tool (NACT); 
</v>
      </c>
      <c r="CN120" s="251" t="str">
        <f>IF(ISNUMBER(FIND(analysismethod9,'III_Plan comp 438.68 {Plan 9}'!AG$15)),"",'III_Plan comp 438.68 {Plan 9}'!AG$15&amp;analysismethod9)</f>
        <v xml:space="preserve">Network Adequacy Certification Tool (NACT); 
</v>
      </c>
      <c r="CO120" s="251" t="str">
        <f>IF(ISNUMBER(FIND(analysismethod9,'III_Plan comp 438.68 {Plan 9}'!AH$15)),"",'III_Plan comp 438.68 {Plan 9}'!AH$15&amp;analysismethod9)</f>
        <v xml:space="preserve">Network Adequacy Certification Tool (NACT); 
</v>
      </c>
      <c r="CP120" s="251" t="str">
        <f>IF(ISNUMBER(FIND(analysismethod9,'III_Plan comp 438.68 {Plan 9}'!AI$15)),"",'III_Plan comp 438.68 {Plan 9}'!AI$15&amp;analysismethod9)</f>
        <v xml:space="preserve">Network Adequacy Certification Tool (NACT); 
</v>
      </c>
      <c r="CQ120" s="251" t="str">
        <f>IF(ISNUMBER(FIND(analysismethod9,'III_Plan comp 438.68 {Plan 9}'!AJ$15)),"",'III_Plan comp 438.68 {Plan 9}'!AJ$15&amp;analysismethod9)</f>
        <v xml:space="preserve">Network Adequacy Certification Tool (NACT); 
</v>
      </c>
      <c r="CR120" s="251" t="str">
        <f>IF(ISNUMBER(FIND(analysismethod9,'III_Plan comp 438.68 {Plan 9}'!AK$15)),"",'III_Plan comp 438.68 {Plan 9}'!AK$15&amp;analysismethod9)</f>
        <v xml:space="preserve">Network Adequacy Certification Tool (NACT); 
</v>
      </c>
      <c r="CS120" s="251" t="str">
        <f>IF(ISNUMBER(FIND(analysismethod9,'III_Plan comp 438.68 {Plan 9}'!AL$15)),"",'III_Plan comp 438.68 {Plan 9}'!AL$15&amp;analysismethod9)</f>
        <v xml:space="preserve">Network Adequacy Certification Tool (NACT); 
</v>
      </c>
      <c r="CT120" s="251" t="str">
        <f>IF(ISNUMBER(FIND(analysismethod9,'III_Plan comp 438.68 {Plan 9}'!AM$15)),"",'III_Plan comp 438.68 {Plan 9}'!AM$15&amp;analysismethod9)</f>
        <v xml:space="preserve">Network Adequacy Certification Tool (NACT); 
</v>
      </c>
      <c r="CU120" s="251" t="str">
        <f>IF(ISNUMBER(FIND(analysismethod9,'III_Plan comp 438.68 {Plan 9}'!AN$15)),"",'III_Plan comp 438.68 {Plan 9}'!AN$15&amp;analysismethod9)</f>
        <v xml:space="preserve">Network Adequacy Certification Tool (NACT); 
</v>
      </c>
      <c r="CV120" s="251" t="str">
        <f>IF(ISNUMBER(FIND(analysismethod9,'III_Plan comp 438.68 {Plan 9}'!AO$15)),"",'III_Plan comp 438.68 {Plan 9}'!AO$15&amp;analysismethod9)</f>
        <v xml:space="preserve">Network Adequacy Certification Tool (NACT); 
</v>
      </c>
      <c r="CW120" s="251" t="str">
        <f>IF(ISNUMBER(FIND(analysismethod9,'III_Plan comp 438.68 {Plan 9}'!AP$15)),"",'III_Plan comp 438.68 {Plan 9}'!AP$15&amp;analysismethod9)</f>
        <v xml:space="preserve">Network Adequacy Certification Tool (NACT); 
</v>
      </c>
      <c r="CX120" s="251" t="str">
        <f>IF(ISNUMBER(FIND(analysismethod9,'III_Plan comp 438.68 {Plan 9}'!AQ$15)),"",'III_Plan comp 438.68 {Plan 9}'!AQ$15&amp;analysismethod9)</f>
        <v xml:space="preserve">Network Adequacy Certification Tool (NACT); 
</v>
      </c>
      <c r="CY120" s="251" t="str">
        <f>IF(ISNUMBER(FIND(analysismethod9,'III_Plan comp 438.68 {Plan 9}'!AR$15)),"",'III_Plan comp 438.68 {Plan 9}'!AR$15&amp;analysismethod9)</f>
        <v xml:space="preserve">Network Adequacy Certification Tool (NACT); 
</v>
      </c>
      <c r="CZ120" s="251" t="str">
        <f>IF(ISNUMBER(FIND(analysismethod9,'III_Plan comp 438.68 {Plan 9}'!AS$15)),"",'III_Plan comp 438.68 {Plan 9}'!AS$15&amp;analysismethod9)</f>
        <v xml:space="preserve">Network Adequacy Certification Tool (NACT); 
</v>
      </c>
      <c r="DA120" s="251" t="str">
        <f>IF(ISNUMBER(FIND(analysismethod9,'III_Plan comp 438.68 {Plan 9}'!AT$15)),"",'III_Plan comp 438.68 {Plan 9}'!AT$15&amp;analysismethod9)</f>
        <v xml:space="preserve">Network Adequacy Certification Tool (NACT); 
</v>
      </c>
      <c r="DB120" s="251" t="str">
        <f>IF(ISNUMBER(FIND(analysismethod9,'III_Plan comp 438.68 {Plan 9}'!AU$15)),"",'III_Plan comp 438.68 {Plan 9}'!AU$15&amp;analysismethod9)</f>
        <v xml:space="preserve">Network Adequacy Certification Tool (NACT); 
</v>
      </c>
      <c r="DC120" s="251" t="str">
        <f>IF(ISNUMBER(FIND(analysismethod9,'III_Plan comp 438.68 {Plan 9}'!AV$15)),"",'III_Plan comp 438.68 {Plan 9}'!AV$15&amp;analysismethod9)</f>
        <v xml:space="preserve">Network Adequacy Certification Tool (NACT); 
</v>
      </c>
      <c r="DD120" s="251" t="str">
        <f>IF(ISNUMBER(FIND(analysismethod9,'III_Plan comp 438.68 {Plan 9}'!AW$15)),"",'III_Plan comp 438.68 {Plan 9}'!AW$15&amp;analysismethod9)</f>
        <v xml:space="preserve">Network Adequacy Certification Tool (NACT); 
</v>
      </c>
      <c r="DE120" s="251" t="str">
        <f>IF(ISNUMBER(FIND(analysismethod9,'III_Plan comp 438.68 {Plan 9}'!AX$15)),"",'III_Plan comp 438.68 {Plan 9}'!AX$15&amp;analysismethod9)</f>
        <v xml:space="preserve">Network Adequacy Certification Tool (NACT); 
</v>
      </c>
      <c r="DF120" s="251" t="str">
        <f>IF(ISNUMBER(FIND(analysismethod9,'III_Plan comp 438.68 {Plan 9}'!AY$15)),"",'III_Plan comp 438.68 {Plan 9}'!AY$15&amp;analysismethod9)</f>
        <v xml:space="preserve">Network Adequacy Certification Tool (NACT); 
</v>
      </c>
      <c r="DG120" s="251" t="str">
        <f>IF(ISNUMBER(FIND(analysismethod9,'III_Plan comp 438.68 {Plan 9}'!AZ$15)),"",'III_Plan comp 438.68 {Plan 9}'!AZ$15&amp;analysismethod9)</f>
        <v xml:space="preserve">Network Adequacy Certification Tool (NACT); 
</v>
      </c>
      <c r="DH120" s="251" t="str">
        <f>IF(ISNUMBER(FIND(analysismethod9,'III_Plan comp 438.68 {Plan 9}'!BA$15)),"",'III_Plan comp 438.68 {Plan 9}'!BA$15&amp;analysismethod9)</f>
        <v xml:space="preserve">Network Adequacy Certification Tool (NACT); 
</v>
      </c>
      <c r="DI120" s="251" t="str">
        <f>IF(ISNUMBER(FIND(analysismethod9,'III_Plan comp 438.68 {Plan 9}'!BB$15)),"",'III_Plan comp 438.68 {Plan 9}'!BB$15&amp;analysismethod9)</f>
        <v xml:space="preserve">Network Adequacy Certification Tool (NACT); 
</v>
      </c>
      <c r="DJ120" s="251" t="str">
        <f>IF(ISNUMBER(FIND(analysismethod9,'III_Plan comp 438.68 {Plan 9}'!BC$15)),"",'III_Plan comp 438.68 {Plan 9}'!BC$15&amp;analysismethod9)</f>
        <v xml:space="preserve">Network Adequacy Certification Tool (NACT); 
</v>
      </c>
      <c r="DK120" s="251" t="str">
        <f>IF(ISNUMBER(FIND(analysismethod9,'III_Plan comp 438.68 {Plan 9}'!BD$15)),"",'III_Plan comp 438.68 {Plan 9}'!BD$15&amp;analysismethod9)</f>
        <v xml:space="preserve">Network Adequacy Certification Tool (NACT); 
</v>
      </c>
      <c r="DL120" s="251" t="str">
        <f>IF(ISNUMBER(FIND(analysismethod9,'III_Plan comp 438.68 {Plan 9}'!BE$15)),"",'III_Plan comp 438.68 {Plan 9}'!BE$15&amp;analysismethod9)</f>
        <v xml:space="preserve">Network Adequacy Certification Tool (NACT); 
</v>
      </c>
      <c r="DM120" s="251" t="str">
        <f>IF(ISNUMBER(FIND(analysismethod9,'III_Plan comp 438.68 {Plan 9}'!BF$15)),"",'III_Plan comp 438.68 {Plan 9}'!BF$15&amp;analysismethod9)</f>
        <v xml:space="preserve">Network Adequacy Certification Tool (NACT); 
</v>
      </c>
      <c r="DN120" s="251" t="str">
        <f>IF(ISNUMBER(FIND(analysismethod9,'III_Plan comp 438.68 {Plan 9}'!BG$15)),"",'III_Plan comp 438.68 {Plan 9}'!BG$15&amp;analysismethod9)</f>
        <v xml:space="preserve">Network Adequacy Certification Tool (NACT); 
</v>
      </c>
      <c r="DO120" s="251" t="str">
        <f>IF(ISNUMBER(FIND(analysismethod9,'III_Plan comp 438.68 {Plan 9}'!BH$15)),"",'III_Plan comp 438.68 {Plan 9}'!BH$15&amp;analysismethod9)</f>
        <v xml:space="preserve">Network Adequacy Certification Tool (NACT); 
</v>
      </c>
      <c r="DP120" s="251" t="str">
        <f>IF(ISNUMBER(FIND(analysismethod9,'III_Plan comp 438.68 {Plan 9}'!BI$15)),"",'III_Plan comp 438.68 {Plan 9}'!BI$15&amp;analysismethod9)</f>
        <v xml:space="preserve">Network Adequacy Certification Tool (NACT); 
</v>
      </c>
      <c r="DQ120" s="251" t="str">
        <f>IF(ISNUMBER(FIND(analysismethod9,'III_Plan comp 438.68 {Plan 9}'!BJ$15)),"",'III_Plan comp 438.68 {Plan 9}'!BJ$15&amp;analysismethod9)</f>
        <v xml:space="preserve">Network Adequacy Certification Tool (NACT); 
</v>
      </c>
      <c r="DR120" s="251" t="str">
        <f>IF(ISNUMBER(FIND(analysismethod9,'III_Plan comp 438.68 {Plan 9}'!BK$15)),"",'III_Plan comp 438.68 {Plan 9}'!BK$15&amp;analysismethod9)</f>
        <v xml:space="preserve">Network Adequacy Certification Tool (NACT); 
</v>
      </c>
      <c r="DS120" s="251" t="str">
        <f>IF(ISNUMBER(FIND(analysismethod9,'III_Plan comp 438.68 {Plan 9}'!BL$15)),"",'III_Plan comp 438.68 {Plan 9}'!BL$15&amp;analysismethod9)</f>
        <v xml:space="preserve">Network Adequacy Certification Tool (NACT); 
</v>
      </c>
      <c r="DT120" s="251" t="str">
        <f>IF(ISNUMBER(FIND(analysismethod9,'III_Plan comp 438.68 {Plan 9}'!BM$15)),"",'III_Plan comp 438.68 {Plan 9}'!BM$15&amp;analysismethod9)</f>
        <v xml:space="preserve">Network Adequacy Certification Tool (NACT); 
</v>
      </c>
      <c r="DU120" s="251" t="str">
        <f>IF(ISNUMBER(FIND(analysismethod9,'III_Plan comp 438.68 {Plan 9}'!BN$15)),"",'III_Plan comp 438.68 {Plan 9}'!BN$15&amp;analysismethod9)</f>
        <v xml:space="preserve">Network Adequacy Certification Tool (NACT); 
</v>
      </c>
      <c r="DV120" s="251" t="str">
        <f>IF(ISNUMBER(FIND(analysismethod9,'III_Plan comp 438.68 {Plan 9}'!BO$15)),"",'III_Plan comp 438.68 {Plan 9}'!BO$15&amp;analysismethod9)</f>
        <v xml:space="preserve">Network Adequacy Certification Tool (NACT); 
</v>
      </c>
      <c r="DW120" s="251" t="str">
        <f>IF(ISNUMBER(FIND(analysismethod9,'III_Plan comp 438.68 {Plan 9}'!BP$15)),"",'III_Plan comp 438.68 {Plan 9}'!BP$15&amp;analysismethod9)</f>
        <v xml:space="preserve">Network Adequacy Certification Tool (NACT); 
</v>
      </c>
      <c r="DX120" s="251" t="str">
        <f>IF(ISNUMBER(FIND(analysismethod9,'III_Plan comp 438.68 {Plan 9}'!BQ$15)),"",'III_Plan comp 438.68 {Plan 9}'!BQ$15&amp;analysismethod9)</f>
        <v xml:space="preserve">Network Adequacy Certification Tool (NACT); 
</v>
      </c>
      <c r="DY120" s="251" t="str">
        <f>IF(ISNUMBER(FIND(analysismethod9,'III_Plan comp 438.68 {Plan 9}'!BR$15)),"",'III_Plan comp 438.68 {Plan 9}'!BR$15&amp;analysismethod9)</f>
        <v xml:space="preserve">Network Adequacy Certification Tool (NACT); 
</v>
      </c>
      <c r="DZ120" s="251" t="str">
        <f>IF(ISNUMBER(FIND(analysismethod9,'III_Plan comp 438.68 {Plan 9}'!BS$15)),"",'III_Plan comp 438.68 {Plan 9}'!BS$15&amp;analysismethod9)</f>
        <v xml:space="preserve">Network Adequacy Certification Tool (NACT); 
</v>
      </c>
      <c r="EA120" s="251" t="str">
        <f>IF(ISNUMBER(FIND(analysismethod9,'III_Plan comp 438.68 {Plan 9}'!BT$15)),"",'III_Plan comp 438.68 {Plan 9}'!BT$15&amp;analysismethod9)</f>
        <v xml:space="preserve">Network Adequacy Certification Tool (NACT); 
</v>
      </c>
      <c r="EB120" s="251" t="str">
        <f>IF(ISNUMBER(FIND(analysismethod9,'III_Plan comp 438.68 {Plan 9}'!BU$15)),"",'III_Plan comp 438.68 {Plan 9}'!BU$15&amp;analysismethod9)</f>
        <v xml:space="preserve">Network Adequacy Certification Tool (NACT); 
</v>
      </c>
      <c r="EC120" s="251" t="str">
        <f>IF(ISNUMBER(FIND(analysismethod9,'III_Plan comp 438.68 {Plan 9}'!BV$15)),"",'III_Plan comp 438.68 {Plan 9}'!BV$15&amp;analysismethod9)</f>
        <v xml:space="preserve">Network Adequacy Certification Tool (NACT); 
</v>
      </c>
      <c r="ED120" s="251" t="str">
        <f>IF(ISNUMBER(FIND(analysismethod9,'III_Plan comp 438.68 {Plan 9}'!BW$15)),"",'III_Plan comp 438.68 {Plan 9}'!BW$15&amp;analysismethod9)</f>
        <v xml:space="preserve">Network Adequacy Certification Tool (NACT); 
</v>
      </c>
      <c r="EE120" s="251" t="str">
        <f>IF(ISNUMBER(FIND(analysismethod9,'III_Plan comp 438.68 {Plan 9}'!BX$15)),"",'III_Plan comp 438.68 {Plan 9}'!BX$15&amp;analysismethod9)</f>
        <v xml:space="preserve">Network Adequacy Certification Tool (NACT); 
</v>
      </c>
      <c r="EF120" s="251" t="str">
        <f>IF(ISNUMBER(FIND(analysismethod9,'III_Plan comp 438.68 {Plan 9}'!BY$15)),"",'III_Plan comp 438.68 {Plan 9}'!BY$15&amp;analysismethod9)</f>
        <v xml:space="preserve">Network Adequacy Certification Tool (NACT); 
</v>
      </c>
      <c r="EG120" s="251" t="str">
        <f>IF(ISNUMBER(FIND(analysismethod9,'III_Plan comp 438.68 {Plan 9}'!BZ$15)),"",'III_Plan comp 438.68 {Plan 9}'!BZ$15&amp;analysismethod9)</f>
        <v xml:space="preserve">Network Adequacy Certification Tool (NACT); 
</v>
      </c>
      <c r="EH120" s="251" t="str">
        <f>IF(ISNUMBER(FIND(analysismethod9,'III_Plan comp 438.68 {Plan 9}'!CA$15)),"",'III_Plan comp 438.68 {Plan 9}'!CA$15&amp;analysismethod9)</f>
        <v xml:space="preserve">Network Adequacy Certification Tool (NACT); 
</v>
      </c>
      <c r="EI120" s="251" t="str">
        <f>IF(ISNUMBER(FIND(analysismethod9,'III_Plan comp 438.68 {Plan 9}'!CB$15)),"",'III_Plan comp 438.68 {Plan 9}'!CB$15&amp;analysismethod9)</f>
        <v xml:space="preserve">Network Adequacy Certification Tool (NACT); 
</v>
      </c>
      <c r="EJ120" s="251" t="str">
        <f>IF(ISNUMBER(FIND(analysismethod9,'III_Plan comp 438.68 {Plan 9}'!CC$15)),"",'III_Plan comp 438.68 {Plan 9}'!CC$15&amp;analysismethod9)</f>
        <v xml:space="preserve">Network Adequacy Certification Tool (NACT); 
</v>
      </c>
      <c r="EK120" s="251" t="str">
        <f>IF(ISNUMBER(FIND(analysismethod9,'III_Plan comp 438.68 {Plan 9}'!CD$15)),"",'III_Plan comp 438.68 {Plan 9}'!CD$15&amp;analysismethod9)</f>
        <v xml:space="preserve">Network Adequacy Certification Tool (NACT); 
</v>
      </c>
      <c r="EL120" s="251" t="str">
        <f>IF(ISNUMBER(FIND(analysismethod9,'III_Plan comp 438.68 {Plan 9}'!CE$15)),"",'III_Plan comp 438.68 {Plan 9}'!CE$15&amp;analysismethod9)</f>
        <v xml:space="preserve">Network Adequacy Certification Tool (NACT); 
</v>
      </c>
      <c r="EM120" s="251" t="str">
        <f>IF(ISNUMBER(FIND(analysismethod9,'III_Plan comp 438.68 {Plan 9}'!CF$15)),"",'III_Plan comp 438.68 {Plan 9}'!CF$15&amp;analysismethod9)</f>
        <v xml:space="preserve">Network Adequacy Certification Tool (NACT); 
</v>
      </c>
      <c r="EN120" s="251" t="str">
        <f>IF(ISNUMBER(FIND(analysismethod9,'III_Plan comp 438.68 {Plan 9}'!CG$15)),"",'III_Plan comp 438.68 {Plan 9}'!CG$15&amp;analysismethod9)</f>
        <v xml:space="preserve">Network Adequacy Certification Tool (NACT); 
</v>
      </c>
      <c r="EO120" s="251" t="str">
        <f>IF(ISNUMBER(FIND(analysismethod9,'III_Plan comp 438.68 {Plan 9}'!CH$15)),"",'III_Plan comp 438.68 {Plan 9}'!CH$15&amp;analysismethod9)</f>
        <v xml:space="preserve">Network Adequacy Certification Tool (NACT); 
</v>
      </c>
      <c r="EP120" s="251" t="str">
        <f>IF(ISNUMBER(FIND(analysismethod9,'III_Plan comp 438.68 {Plan 9}'!CI$15)),"",'III_Plan comp 438.68 {Plan 9}'!CI$15&amp;analysismethod9)</f>
        <v xml:space="preserve">Network Adequacy Certification Tool (NACT); 
</v>
      </c>
      <c r="EQ120" s="251" t="str">
        <f>IF(ISNUMBER(FIND(analysismethod9,'III_Plan comp 438.68 {Plan 9}'!CJ$15)),"",'III_Plan comp 438.68 {Plan 9}'!CJ$15&amp;analysismethod9)</f>
        <v xml:space="preserve">Network Adequacy Certification Tool (NACT); 
</v>
      </c>
      <c r="ER120" s="251" t="str">
        <f>IF(ISNUMBER(FIND(analysismethod9,'III_Plan comp 438.68 {Plan 9}'!CK$15)),"",'III_Plan comp 438.68 {Plan 9}'!CK$15&amp;analysismethod9)</f>
        <v xml:space="preserve">Network Adequacy Certification Tool (NACT); 
</v>
      </c>
      <c r="ES120" s="251" t="str">
        <f>IF(ISNUMBER(FIND(analysismethod9,'III_Plan comp 438.68 {Plan 9}'!CL$15)),"",'III_Plan comp 438.68 {Plan 9}'!CL$15&amp;analysismethod9)</f>
        <v xml:space="preserve">Network Adequacy Certification Tool (NACT); 
</v>
      </c>
      <c r="ET120" s="251" t="str">
        <f>IF(ISNUMBER(FIND(analysismethod9,'III_Plan comp 438.68 {Plan 9}'!CM$15)),"",'III_Plan comp 438.68 {Plan 9}'!CM$15&amp;analysismethod9)</f>
        <v xml:space="preserve">Network Adequacy Certification Tool (NACT); 
</v>
      </c>
      <c r="EU120" s="251" t="str">
        <f>IF(ISNUMBER(FIND(analysismethod9,'III_Plan comp 438.68 {Plan 9}'!CN$15)),"",'III_Plan comp 438.68 {Plan 9}'!CN$15&amp;analysismethod9)</f>
        <v xml:space="preserve">Network Adequacy Certification Tool (NACT); 
</v>
      </c>
      <c r="EV120" s="251" t="str">
        <f>IF(ISNUMBER(FIND(analysismethod9,'III_Plan comp 438.68 {Plan 9}'!CO$15)),"",'III_Plan comp 438.68 {Plan 9}'!CO$15&amp;analysismethod9)</f>
        <v xml:space="preserve">Network Adequacy Certification Tool (NACT); 
</v>
      </c>
      <c r="EW120" s="251" t="str">
        <f>IF(ISNUMBER(FIND(analysismethod9,'III_Plan comp 438.68 {Plan 9}'!CP$15)),"",'III_Plan comp 438.68 {Plan 9}'!CP$15&amp;analysismethod9)</f>
        <v xml:space="preserve">Network Adequacy Certification Tool (NACT); 
</v>
      </c>
      <c r="EX120" s="251" t="str">
        <f>IF(ISNUMBER(FIND(analysismethod9,'III_Plan comp 438.68 {Plan 9}'!CQ$15)),"",'III_Plan comp 438.68 {Plan 9}'!CQ$15&amp;analysismethod9)</f>
        <v xml:space="preserve">Network Adequacy Certification Tool (NACT); 
</v>
      </c>
      <c r="EY120" s="251" t="str">
        <f>IF(ISNUMBER(FIND(analysismethod9,'III_Plan comp 438.68 {Plan 9}'!CR$15)),"",'III_Plan comp 438.68 {Plan 9}'!CR$15&amp;analysismethod9)</f>
        <v xml:space="preserve">Network Adequacy Certification Tool (NACT); 
</v>
      </c>
      <c r="EZ120" s="251" t="str">
        <f>IF(ISNUMBER(FIND(analysismethod9,'III_Plan comp 438.68 {Plan 9}'!CS$15)),"",'III_Plan comp 438.68 {Plan 9}'!CS$15&amp;analysismethod9)</f>
        <v xml:space="preserve">Network Adequacy Certification Tool (NACT); 
</v>
      </c>
      <c r="FA120" s="251" t="str">
        <f>IF(ISNUMBER(FIND(analysismethod9,'III_Plan comp 438.68 {Plan 9}'!CT$15)),"",'III_Plan comp 438.68 {Plan 9}'!CT$15&amp;analysismethod9)</f>
        <v xml:space="preserve">Network Adequacy Certification Tool (NACT); 
</v>
      </c>
      <c r="FB120" s="251" t="str">
        <f>IF(ISNUMBER(FIND(analysismethod9,'III_Plan comp 438.68 {Plan 9}'!CU$15)),"",'III_Plan comp 438.68 {Plan 9}'!CU$15&amp;analysismethod9)</f>
        <v xml:space="preserve">Network Adequacy Certification Tool (NACT); 
</v>
      </c>
      <c r="FC120" s="251" t="str">
        <f>IF(ISNUMBER(FIND(analysismethod9,'III_Plan comp 438.68 {Plan 9}'!CV$15)),"",'III_Plan comp 438.68 {Plan 9}'!CV$15&amp;analysismethod9)</f>
        <v xml:space="preserve">Network Adequacy Certification Tool (NACT); 
</v>
      </c>
      <c r="FD120" s="251" t="str">
        <f>IF(ISNUMBER(FIND(analysismethod9,'III_Plan comp 438.68 {Plan 9}'!CW$15)),"",'III_Plan comp 438.68 {Plan 9}'!CW$15&amp;analysismethod9)</f>
        <v xml:space="preserve">Network Adequacy Certification Tool (NACT); 
</v>
      </c>
      <c r="FE120" s="251" t="str">
        <f>IF(ISNUMBER(FIND(analysismethod9,'III_Plan comp 438.68 {Plan 9}'!CX$15)),"",'III_Plan comp 438.68 {Plan 9}'!CX$15&amp;analysismethod9)</f>
        <v xml:space="preserve">Network Adequacy Certification Tool (NACT); 
</v>
      </c>
      <c r="FF120" s="251" t="str">
        <f>IF(ISNUMBER(FIND(analysismethod9,'III_Plan comp 438.68 {Plan 9}'!CY$15)),"",'III_Plan comp 438.68 {Plan 9}'!CY$15&amp;analysismethod9)</f>
        <v xml:space="preserve">Network Adequacy Certification Tool (NACT); 
</v>
      </c>
      <c r="FG120" s="251" t="str">
        <f>IF(ISNUMBER(FIND(analysismethod9,'III_Plan comp 438.68 {Plan 9}'!CZ$15)),"",'III_Plan comp 438.68 {Plan 9}'!CZ$15&amp;analysismethod9)</f>
        <v xml:space="preserve">Network Adequacy Certification Tool (NACT);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Language Capabilities: Contract
IHCP: Contract/Good-faith effort to contract; 
</v>
      </c>
      <c r="BM121" s="254" t="str">
        <f>IF(ISNUMBER(FIND(analysismethod10,'III_Plan comp 438.68 {Plan 1}'!F$15)),"",'III_Plan comp 438.68 {Plan 1}'!F$15&amp;analysismethod10)</f>
        <v xml:space="preserve">Language Capabilities: Contract
IHCP: Contract/Good-faith effort to contract; 
</v>
      </c>
      <c r="BN121" s="254" t="str">
        <f>IF(ISNUMBER(FIND(analysismethod10,'III_Plan comp 438.68 {Plan 1}'!G$15)),"",'III_Plan comp 438.68 {Plan 1}'!G$15&amp;analysismethod10)</f>
        <v xml:space="preserve">Language Capabilities: Contract
IHCP: Contract/Good-faith effort to contract; 
</v>
      </c>
      <c r="BO121" s="254" t="str">
        <f>IF(ISNUMBER(FIND(analysismethod10,'III_Plan comp 438.68 {Plan 1}'!H$15)),"",'III_Plan comp 438.68 {Plan 1}'!H$15&amp;analysismethod10)</f>
        <v xml:space="preserve">Language Capabilities: Contract
IHCP: Contract/Good-faith effort to contract; 
</v>
      </c>
      <c r="BP121" s="254" t="str">
        <f>IF(ISNUMBER(FIND(analysismethod10,'III_Plan comp 438.68 {Plan 1}'!I$15)),"",'III_Plan comp 438.68 {Plan 1}'!I$15&amp;analysismethod10)</f>
        <v xml:space="preserve">Network Adequacy Certification Tool (NACT); 
Language Capabilities: Contract
IHCP: Contract/Good-faith effort to contract; 
</v>
      </c>
      <c r="BQ121" s="254" t="str">
        <f>IF(ISNUMBER(FIND(analysismethod10,'III_Plan comp 438.68 {Plan 1}'!J$15)),"",'III_Plan comp 438.68 {Plan 1}'!J$15&amp;analysismethod10)</f>
        <v xml:space="preserve">Language Capabilities: Contract
IHCP: Contract/Good-faith effort to contract; 
</v>
      </c>
      <c r="BR121" s="254" t="str">
        <f>IF(ISNUMBER(FIND(analysismethod10,'III_Plan comp 438.68 {Plan 1}'!K$15)),"",'III_Plan comp 438.68 {Plan 1}'!K$15&amp;analysismethod10)</f>
        <v xml:space="preserve">Language Capabilities: Contract
IHCP: Contract/Good-faith effort to contract; 
</v>
      </c>
      <c r="BS121" s="254" t="str">
        <f>IF(ISNUMBER(FIND(analysismethod10,'III_Plan comp 438.68 {Plan 1}'!L$15)),"",'III_Plan comp 438.68 {Plan 1}'!L$15&amp;analysismethod10)</f>
        <v xml:space="preserve">Language Capabilities: Contract
IHCP: Contract/Good-faith effort to contract; 
</v>
      </c>
      <c r="BT121" s="254" t="str">
        <f>IF(ISNUMBER(FIND(analysismethod10,'III_Plan comp 438.68 {Plan 1}'!M$15)),"",'III_Plan comp 438.68 {Plan 1}'!M$15&amp;analysismethod10)</f>
        <v xml:space="preserve">Language Capabilities: Contract
IHCP: Contract/Good-faith effort to contract; 
</v>
      </c>
      <c r="BU121" s="254" t="str">
        <f>IF(ISNUMBER(FIND(analysismethod10,'III_Plan comp 438.68 {Plan 1}'!N$15)),"",'III_Plan comp 438.68 {Plan 1}'!N$15&amp;analysismethod10)</f>
        <v xml:space="preserve">Language Capabilities: Contract
IHCP: Contract/Good-faith effort to contract; 
</v>
      </c>
      <c r="BV121" s="254" t="str">
        <f>IF(ISNUMBER(FIND(analysismethod10,'III_Plan comp 438.68 {Plan 1}'!O$15)),"",'III_Plan comp 438.68 {Plan 1}'!O$15&amp;analysismethod10)</f>
        <v xml:space="preserve">Language Capabilities: Contract
IHCP: Contract/Good-faith effort to contract; 
</v>
      </c>
      <c r="BW121" s="254" t="str">
        <f>IF(ISNUMBER(FIND(analysismethod10,'III_Plan comp 438.68 {Plan 1}'!P$15)),"",'III_Plan comp 438.68 {Plan 1}'!P$15&amp;analysismethod10)</f>
        <v/>
      </c>
      <c r="BX121" s="254" t="str">
        <f>IF(ISNUMBER(FIND(analysismethod10,'III_Plan comp 438.68 {Plan 1}'!Q$15)),"",'III_Plan comp 438.68 {Plan 1}'!Q$15&amp;analysismethod10)</f>
        <v xml:space="preserve">Language Capabilities: Contract
IHCP: Contract/Good-faith effort to contract; 
</v>
      </c>
      <c r="BY121" s="254" t="str">
        <f>IF(ISNUMBER(FIND(analysismethod10,'III_Plan comp 438.68 {Plan 1}'!R$15)),"",'III_Plan comp 438.68 {Plan 1}'!R$15&amp;analysismethod10)</f>
        <v xml:space="preserve">Language Capabilities: Contract
IHCP: Contract/Good-faith effort to contract; 
</v>
      </c>
      <c r="BZ121" s="254" t="str">
        <f>IF(ISNUMBER(FIND(analysismethod10,'III_Plan comp 438.68 {Plan 1}'!S$15)),"",'III_Plan comp 438.68 {Plan 1}'!S$15&amp;analysismethod10)</f>
        <v xml:space="preserve">Language Capabilities: Contract
IHCP: Contract/Good-faith effort to contract; 
</v>
      </c>
      <c r="CA121" s="254" t="str">
        <f>IF(ISNUMBER(FIND(analysismethod10,'III_Plan comp 438.68 {Plan 1}'!T$15)),"",'III_Plan comp 438.68 {Plan 1}'!T$15&amp;analysismethod10)</f>
        <v xml:space="preserve">Language Capabilities: Contract
IHCP: Contract/Good-faith effort to contract; 
</v>
      </c>
      <c r="CB121" s="254" t="str">
        <f>IF(ISNUMBER(FIND(analysismethod10,'III_Plan comp 438.68 {Plan 1}'!U$15)),"",'III_Plan comp 438.68 {Plan 1}'!U$15&amp;analysismethod10)</f>
        <v xml:space="preserve">Language Capabilities: Contract
IHCP: Contract/Good-faith effort to contract; 
</v>
      </c>
      <c r="CC121" s="254" t="str">
        <f>IF(ISNUMBER(FIND(analysismethod10,'III_Plan comp 438.68 {Plan 1}'!V$15)),"",'III_Plan comp 438.68 {Plan 1}'!V$15&amp;analysismethod10)</f>
        <v xml:space="preserve">Language Capabilities: Contract
IHCP: Contract/Good-faith effort to contract; 
</v>
      </c>
      <c r="CD121" s="254" t="str">
        <f>IF(ISNUMBER(FIND(analysismethod10,'III_Plan comp 438.68 {Plan 1}'!W$15)),"",'III_Plan comp 438.68 {Plan 1}'!W$15&amp;analysismethod10)</f>
        <v xml:space="preserve">Language Capabilities: Contract
IHCP: Contract/Good-faith effort to contract; 
</v>
      </c>
      <c r="CE121" s="254" t="str">
        <f>IF(ISNUMBER(FIND(analysismethod10,'III_Plan comp 438.68 {Plan 1}'!X$15)),"",'III_Plan comp 438.68 {Plan 1}'!X$15&amp;analysismethod10)</f>
        <v xml:space="preserve">Language Capabilities: Contract
IHCP: Contract/Good-faith effort to contract; 
</v>
      </c>
      <c r="CF121" s="254" t="str">
        <f>IF(ISNUMBER(FIND(analysismethod10,'III_Plan comp 438.68 {Plan 1}'!Y$15)),"",'III_Plan comp 438.68 {Plan 1}'!Y$15&amp;analysismethod10)</f>
        <v xml:space="preserve">Language Capabilities: Contract
IHCP: Contract/Good-faith effort to contract; 
</v>
      </c>
      <c r="CG121" s="254" t="str">
        <f>IF(ISNUMBER(FIND(analysismethod10,'III_Plan comp 438.68 {Plan 1}'!Z$15)),"",'III_Plan comp 438.68 {Plan 1}'!Z$15&amp;analysismethod10)</f>
        <v xml:space="preserve">Language Capabilities: Contract
IHCP: Contract/Good-faith effort to contract; 
</v>
      </c>
      <c r="CH121" s="254" t="str">
        <f>IF(ISNUMBER(FIND(analysismethod10,'III_Plan comp 438.68 {Plan 1}'!AA$15)),"",'III_Plan comp 438.68 {Plan 1}'!AA$15&amp;analysismethod10)</f>
        <v xml:space="preserve">Language Capabilities: Contract
IHCP: Contract/Good-faith effort to contract; 
</v>
      </c>
      <c r="CI121" s="254" t="str">
        <f>IF(ISNUMBER(FIND(analysismethod10,'III_Plan comp 438.68 {Plan 1}'!AB$15)),"",'III_Plan comp 438.68 {Plan 1}'!AB$15&amp;analysismethod10)</f>
        <v xml:space="preserve">Language Capabilities: Contract
IHCP: Contract/Good-faith effort to contract; 
</v>
      </c>
      <c r="CJ121" s="254" t="str">
        <f>IF(ISNUMBER(FIND(analysismethod10,'III_Plan comp 438.68 {Plan 1}'!AC$15)),"",'III_Plan comp 438.68 {Plan 1}'!AC$15&amp;analysismethod10)</f>
        <v xml:space="preserve">Language Capabilities: Contract
IHCP: Contract/Good-faith effort to contract; 
</v>
      </c>
      <c r="CK121" s="254" t="str">
        <f>IF(ISNUMBER(FIND(analysismethod10,'III_Plan comp 438.68 {Plan 1}'!AD$15)),"",'III_Plan comp 438.68 {Plan 1}'!AD$15&amp;analysismethod10)</f>
        <v xml:space="preserve">Language Capabilities: Contract
IHCP: Contract/Good-faith effort to contract; 
</v>
      </c>
      <c r="CL121" s="254" t="str">
        <f>IF(ISNUMBER(FIND(analysismethod10,'III_Plan comp 438.68 {Plan 1}'!AE$15)),"",'III_Plan comp 438.68 {Plan 1}'!AE$15&amp;analysismethod10)</f>
        <v xml:space="preserve">Language Capabilities: Contract
IHCP: Contract/Good-faith effort to contract; 
</v>
      </c>
      <c r="CM121" s="254" t="str">
        <f>IF(ISNUMBER(FIND(analysismethod10,'III_Plan comp 438.68 {Plan 1}'!AF$15)),"",'III_Plan comp 438.68 {Plan 1}'!AF$15&amp;analysismethod10)</f>
        <v xml:space="preserve">Language Capabilities: Contract
IHCP: Contract/Good-faith effort to contract; 
</v>
      </c>
      <c r="CN121" s="254" t="str">
        <f>IF(ISNUMBER(FIND(analysismethod10,'III_Plan comp 438.68 {Plan 1}'!AG$15)),"",'III_Plan comp 438.68 {Plan 1}'!AG$15&amp;analysismethod10)</f>
        <v xml:space="preserve">Language Capabilities: Contract
IHCP: Contract/Good-faith effort to contract; 
</v>
      </c>
      <c r="CO121" s="254" t="str">
        <f>IF(ISNUMBER(FIND(analysismethod10,'III_Plan comp 438.68 {Plan 1}'!AH$15)),"",'III_Plan comp 438.68 {Plan 1}'!AH$15&amp;analysismethod10)</f>
        <v xml:space="preserve">Language Capabilities: Contract
IHCP: Contract/Good-faith effort to contract; 
</v>
      </c>
      <c r="CP121" s="254" t="str">
        <f>IF(ISNUMBER(FIND(analysismethod10,'III_Plan comp 438.68 {Plan 1}'!AI$15)),"",'III_Plan comp 438.68 {Plan 1}'!AI$15&amp;analysismethod10)</f>
        <v xml:space="preserve">Language Capabilities: Contract
IHCP: Contract/Good-faith effort to contract; 
</v>
      </c>
      <c r="CQ121" s="254" t="str">
        <f>IF(ISNUMBER(FIND(analysismethod10,'III_Plan comp 438.68 {Plan 1}'!AJ$15)),"",'III_Plan comp 438.68 {Plan 1}'!AJ$15&amp;analysismethod10)</f>
        <v xml:space="preserve">Language Capabilities: Contract
IHCP: Contract/Good-faith effort to contract; 
</v>
      </c>
      <c r="CR121" s="254" t="str">
        <f>IF(ISNUMBER(FIND(analysismethod10,'III_Plan comp 438.68 {Plan 1}'!AK$15)),"",'III_Plan comp 438.68 {Plan 1}'!AK$15&amp;analysismethod10)</f>
        <v xml:space="preserve">Language Capabilities: Contract
IHCP: Contract/Good-faith effort to contract; 
</v>
      </c>
      <c r="CS121" s="254" t="str">
        <f>IF(ISNUMBER(FIND(analysismethod10,'III_Plan comp 438.68 {Plan 1}'!AL$15)),"",'III_Plan comp 438.68 {Plan 1}'!AL$15&amp;analysismethod10)</f>
        <v xml:space="preserve">Language Capabilities: Contract
IHCP: Contract/Good-faith effort to contract; 
</v>
      </c>
      <c r="CT121" s="254" t="str">
        <f>IF(ISNUMBER(FIND(analysismethod10,'III_Plan comp 438.68 {Plan 1}'!AM$15)),"",'III_Plan comp 438.68 {Plan 1}'!AM$15&amp;analysismethod10)</f>
        <v xml:space="preserve">Language Capabilities: Contract
IHCP: Contract/Good-faith effort to contract; 
</v>
      </c>
      <c r="CU121" s="254" t="str">
        <f>IF(ISNUMBER(FIND(analysismethod10,'III_Plan comp 438.68 {Plan 1}'!AN$15)),"",'III_Plan comp 438.68 {Plan 1}'!AN$15&amp;analysismethod10)</f>
        <v xml:space="preserve">Language Capabilities: Contract
IHCP: Contract/Good-faith effort to contract; 
</v>
      </c>
      <c r="CV121" s="254" t="str">
        <f>IF(ISNUMBER(FIND(analysismethod10,'III_Plan comp 438.68 {Plan 1}'!AO$15)),"",'III_Plan comp 438.68 {Plan 1}'!AO$15&amp;analysismethod10)</f>
        <v xml:space="preserve">Language Capabilities: Contract
IHCP: Contract/Good-faith effort to contract; 
</v>
      </c>
      <c r="CW121" s="254" t="str">
        <f>IF(ISNUMBER(FIND(analysismethod10,'III_Plan comp 438.68 {Plan 1}'!AP$15)),"",'III_Plan comp 438.68 {Plan 1}'!AP$15&amp;analysismethod10)</f>
        <v xml:space="preserve">Language Capabilities: Contract
IHCP: Contract/Good-faith effort to contract; 
</v>
      </c>
      <c r="CX121" s="254" t="str">
        <f>IF(ISNUMBER(FIND(analysismethod10,'III_Plan comp 438.68 {Plan 1}'!AQ$15)),"",'III_Plan comp 438.68 {Plan 1}'!AQ$15&amp;analysismethod10)</f>
        <v xml:space="preserve">Language Capabilities: Contract
IHCP: Contract/Good-faith effort to contract; 
</v>
      </c>
      <c r="CY121" s="254" t="str">
        <f>IF(ISNUMBER(FIND(analysismethod10,'III_Plan comp 438.68 {Plan 1}'!AR$15)),"",'III_Plan comp 438.68 {Plan 1}'!AR$15&amp;analysismethod10)</f>
        <v xml:space="preserve">Language Capabilities: Contract
IHCP: Contract/Good-faith effort to contract; 
</v>
      </c>
      <c r="CZ121" s="254" t="str">
        <f>IF(ISNUMBER(FIND(analysismethod10,'III_Plan comp 438.68 {Plan 1}'!AS$15)),"",'III_Plan comp 438.68 {Plan 1}'!AS$15&amp;analysismethod10)</f>
        <v xml:space="preserve">Language Capabilities: Contract
IHCP: Contract/Good-faith effort to contract; 
</v>
      </c>
      <c r="DA121" s="254" t="str">
        <f>IF(ISNUMBER(FIND(analysismethod10,'III_Plan comp 438.68 {Plan 1}'!AT$15)),"",'III_Plan comp 438.68 {Plan 1}'!AT$15&amp;analysismethod10)</f>
        <v xml:space="preserve">Language Capabilities: Contract
IHCP: Contract/Good-faith effort to contract; 
</v>
      </c>
      <c r="DB121" s="254" t="str">
        <f>IF(ISNUMBER(FIND(analysismethod10,'III_Plan comp 438.68 {Plan 1}'!AU$15)),"",'III_Plan comp 438.68 {Plan 1}'!AU$15&amp;analysismethod10)</f>
        <v xml:space="preserve">Language Capabilities: Contract
IHCP: Contract/Good-faith effort to contract; 
</v>
      </c>
      <c r="DC121" s="254" t="str">
        <f>IF(ISNUMBER(FIND(analysismethod10,'III_Plan comp 438.68 {Plan 1}'!AV$15)),"",'III_Plan comp 438.68 {Plan 1}'!AV$15&amp;analysismethod10)</f>
        <v xml:space="preserve">Language Capabilities: Contract
IHCP: Contract/Good-faith effort to contract; 
</v>
      </c>
      <c r="DD121" s="254" t="str">
        <f>IF(ISNUMBER(FIND(analysismethod10,'III_Plan comp 438.68 {Plan 1}'!AW$15)),"",'III_Plan comp 438.68 {Plan 1}'!AW$15&amp;analysismethod10)</f>
        <v xml:space="preserve">Language Capabilities: Contract
IHCP: Contract/Good-faith effort to contract; 
</v>
      </c>
      <c r="DE121" s="254" t="str">
        <f>IF(ISNUMBER(FIND(analysismethod10,'III_Plan comp 438.68 {Plan 1}'!AX$15)),"",'III_Plan comp 438.68 {Plan 1}'!AX$15&amp;analysismethod10)</f>
        <v xml:space="preserve">Language Capabilities: Contract
IHCP: Contract/Good-faith effort to contract; 
</v>
      </c>
      <c r="DF121" s="254" t="str">
        <f>IF(ISNUMBER(FIND(analysismethod10,'III_Plan comp 438.68 {Plan 1}'!AY$15)),"",'III_Plan comp 438.68 {Plan 1}'!AY$15&amp;analysismethod10)</f>
        <v xml:space="preserve">Language Capabilities: Contract
IHCP: Contract/Good-faith effort to contract; 
</v>
      </c>
      <c r="DG121" s="254" t="str">
        <f>IF(ISNUMBER(FIND(analysismethod10,'III_Plan comp 438.68 {Plan 1}'!AZ$15)),"",'III_Plan comp 438.68 {Plan 1}'!AZ$15&amp;analysismethod10)</f>
        <v xml:space="preserve">Language Capabilities: Contract
IHCP: Contract/Good-faith effort to contract; 
</v>
      </c>
      <c r="DH121" s="254" t="str">
        <f>IF(ISNUMBER(FIND(analysismethod10,'III_Plan comp 438.68 {Plan 1}'!BA$15)),"",'III_Plan comp 438.68 {Plan 1}'!BA$15&amp;analysismethod10)</f>
        <v xml:space="preserve">Language Capabilities: Contract
IHCP: Contract/Good-faith effort to contract; 
</v>
      </c>
      <c r="DI121" s="254" t="str">
        <f>IF(ISNUMBER(FIND(analysismethod10,'III_Plan comp 438.68 {Plan 1}'!BB$15)),"",'III_Plan comp 438.68 {Plan 1}'!BB$15&amp;analysismethod10)</f>
        <v xml:space="preserve">Language Capabilities: Contract
IHCP: Contract/Good-faith effort to contract; 
</v>
      </c>
      <c r="DJ121" s="254" t="str">
        <f>IF(ISNUMBER(FIND(analysismethod10,'III_Plan comp 438.68 {Plan 1}'!BC$15)),"",'III_Plan comp 438.68 {Plan 1}'!BC$15&amp;analysismethod10)</f>
        <v xml:space="preserve">Language Capabilities: Contract
IHCP: Contract/Good-faith effort to contract; 
</v>
      </c>
      <c r="DK121" s="254" t="str">
        <f>IF(ISNUMBER(FIND(analysismethod10,'III_Plan comp 438.68 {Plan 1}'!BD$15)),"",'III_Plan comp 438.68 {Plan 1}'!BD$15&amp;analysismethod10)</f>
        <v xml:space="preserve">Language Capabilities: Contract
IHCP: Contract/Good-faith effort to contract; 
</v>
      </c>
      <c r="DL121" s="254" t="str">
        <f>IF(ISNUMBER(FIND(analysismethod10,'III_Plan comp 438.68 {Plan 1}'!BE$15)),"",'III_Plan comp 438.68 {Plan 1}'!BE$15&amp;analysismethod10)</f>
        <v xml:space="preserve">Language Capabilities: Contract
IHCP: Contract/Good-faith effort to contract; 
</v>
      </c>
      <c r="DM121" s="254" t="str">
        <f>IF(ISNUMBER(FIND(analysismethod10,'III_Plan comp 438.68 {Plan 1}'!BF$15)),"",'III_Plan comp 438.68 {Plan 1}'!BF$15&amp;analysismethod10)</f>
        <v xml:space="preserve">Language Capabilities: Contract
IHCP: Contract/Good-faith effort to contract; 
</v>
      </c>
      <c r="DN121" s="254" t="str">
        <f>IF(ISNUMBER(FIND(analysismethod10,'III_Plan comp 438.68 {Plan 1}'!BG$15)),"",'III_Plan comp 438.68 {Plan 1}'!BG$15&amp;analysismethod10)</f>
        <v xml:space="preserve">Language Capabilities: Contract
IHCP: Contract/Good-faith effort to contract; 
</v>
      </c>
      <c r="DO121" s="254" t="str">
        <f>IF(ISNUMBER(FIND(analysismethod10,'III_Plan comp 438.68 {Plan 1}'!BH$15)),"",'III_Plan comp 438.68 {Plan 1}'!BH$15&amp;analysismethod10)</f>
        <v xml:space="preserve">Language Capabilities: Contract
IHCP: Contract/Good-faith effort to contract; 
</v>
      </c>
      <c r="DP121" s="254" t="str">
        <f>IF(ISNUMBER(FIND(analysismethod10,'III_Plan comp 438.68 {Plan 1}'!BI$15)),"",'III_Plan comp 438.68 {Plan 1}'!BI$15&amp;analysismethod10)</f>
        <v xml:space="preserve">Language Capabilities: Contract
IHCP: Contract/Good-faith effort to contract; 
</v>
      </c>
      <c r="DQ121" s="254" t="str">
        <f>IF(ISNUMBER(FIND(analysismethod10,'III_Plan comp 438.68 {Plan 1}'!BJ$15)),"",'III_Plan comp 438.68 {Plan 1}'!BJ$15&amp;analysismethod10)</f>
        <v xml:space="preserve">Language Capabilities: Contract
IHCP: Contract/Good-faith effort to contract; 
</v>
      </c>
      <c r="DR121" s="254" t="str">
        <f>IF(ISNUMBER(FIND(analysismethod10,'III_Plan comp 438.68 {Plan 1}'!BK$15)),"",'III_Plan comp 438.68 {Plan 1}'!BK$15&amp;analysismethod10)</f>
        <v xml:space="preserve">Language Capabilities: Contract
IHCP: Contract/Good-faith effort to contract; 
</v>
      </c>
      <c r="DS121" s="254" t="str">
        <f>IF(ISNUMBER(FIND(analysismethod10,'III_Plan comp 438.68 {Plan 1}'!BL$15)),"",'III_Plan comp 438.68 {Plan 1}'!BL$15&amp;analysismethod10)</f>
        <v xml:space="preserve">Language Capabilities: Contract
IHCP: Contract/Good-faith effort to contract; 
</v>
      </c>
      <c r="DT121" s="254" t="str">
        <f>IF(ISNUMBER(FIND(analysismethod10,'III_Plan comp 438.68 {Plan 1}'!BM$15)),"",'III_Plan comp 438.68 {Plan 1}'!BM$15&amp;analysismethod10)</f>
        <v xml:space="preserve">Language Capabilities: Contract
IHCP: Contract/Good-faith effort to contract; 
</v>
      </c>
      <c r="DU121" s="254" t="str">
        <f>IF(ISNUMBER(FIND(analysismethod10,'III_Plan comp 438.68 {Plan 1}'!BN$15)),"",'III_Plan comp 438.68 {Plan 1}'!BN$15&amp;analysismethod10)</f>
        <v xml:space="preserve">Language Capabilities: Contract
IHCP: Contract/Good-faith effort to contract; 
</v>
      </c>
      <c r="DV121" s="254" t="str">
        <f>IF(ISNUMBER(FIND(analysismethod10,'III_Plan comp 438.68 {Plan 1}'!BO$15)),"",'III_Plan comp 438.68 {Plan 1}'!BO$15&amp;analysismethod10)</f>
        <v xml:space="preserve">Language Capabilities: Contract
IHCP: Contract/Good-faith effort to contract; 
</v>
      </c>
      <c r="DW121" s="254" t="str">
        <f>IF(ISNUMBER(FIND(analysismethod10,'III_Plan comp 438.68 {Plan 1}'!BP$15)),"",'III_Plan comp 438.68 {Plan 1}'!BP$15&amp;analysismethod10)</f>
        <v xml:space="preserve">Language Capabilities: Contract
IHCP: Contract/Good-faith effort to contract; 
</v>
      </c>
      <c r="DX121" s="254" t="str">
        <f>IF(ISNUMBER(FIND(analysismethod10,'III_Plan comp 438.68 {Plan 1}'!BQ$15)),"",'III_Plan comp 438.68 {Plan 1}'!BQ$15&amp;analysismethod10)</f>
        <v xml:space="preserve">Language Capabilities: Contract
IHCP: Contract/Good-faith effort to contract; 
</v>
      </c>
      <c r="DY121" s="254" t="str">
        <f>IF(ISNUMBER(FIND(analysismethod10,'III_Plan comp 438.68 {Plan 1}'!BR$15)),"",'III_Plan comp 438.68 {Plan 1}'!BR$15&amp;analysismethod10)</f>
        <v xml:space="preserve">Language Capabilities: Contract
IHCP: Contract/Good-faith effort to contract; 
</v>
      </c>
      <c r="DZ121" s="254" t="str">
        <f>IF(ISNUMBER(FIND(analysismethod10,'III_Plan comp 438.68 {Plan 1}'!BS$15)),"",'III_Plan comp 438.68 {Plan 1}'!BS$15&amp;analysismethod10)</f>
        <v xml:space="preserve">Language Capabilities: Contract
IHCP: Contract/Good-faith effort to contract; 
</v>
      </c>
      <c r="EA121" s="254" t="str">
        <f>IF(ISNUMBER(FIND(analysismethod10,'III_Plan comp 438.68 {Plan 1}'!BT$15)),"",'III_Plan comp 438.68 {Plan 1}'!BT$15&amp;analysismethod10)</f>
        <v xml:space="preserve">Language Capabilities: Contract
IHCP: Contract/Good-faith effort to contract; 
</v>
      </c>
      <c r="EB121" s="254" t="str">
        <f>IF(ISNUMBER(FIND(analysismethod10,'III_Plan comp 438.68 {Plan 1}'!BU$15)),"",'III_Plan comp 438.68 {Plan 1}'!BU$15&amp;analysismethod10)</f>
        <v xml:space="preserve">Language Capabilities: Contract
IHCP: Contract/Good-faith effort to contract; 
</v>
      </c>
      <c r="EC121" s="254" t="str">
        <f>IF(ISNUMBER(FIND(analysismethod10,'III_Plan comp 438.68 {Plan 1}'!BV$15)),"",'III_Plan comp 438.68 {Plan 1}'!BV$15&amp;analysismethod10)</f>
        <v xml:space="preserve">Language Capabilities: Contract
IHCP: Contract/Good-faith effort to contract; 
</v>
      </c>
      <c r="ED121" s="254" t="str">
        <f>IF(ISNUMBER(FIND(analysismethod10,'III_Plan comp 438.68 {Plan 1}'!BW$15)),"",'III_Plan comp 438.68 {Plan 1}'!BW$15&amp;analysismethod10)</f>
        <v xml:space="preserve">Language Capabilities: Contract
IHCP: Contract/Good-faith effort to contract; 
</v>
      </c>
      <c r="EE121" s="254" t="str">
        <f>IF(ISNUMBER(FIND(analysismethod10,'III_Plan comp 438.68 {Plan 1}'!BX$15)),"",'III_Plan comp 438.68 {Plan 1}'!BX$15&amp;analysismethod10)</f>
        <v xml:space="preserve">Language Capabilities: Contract
IHCP: Contract/Good-faith effort to contract; 
</v>
      </c>
      <c r="EF121" s="254" t="str">
        <f>IF(ISNUMBER(FIND(analysismethod10,'III_Plan comp 438.68 {Plan 1}'!BY$15)),"",'III_Plan comp 438.68 {Plan 1}'!BY$15&amp;analysismethod10)</f>
        <v xml:space="preserve">Language Capabilities: Contract
IHCP: Contract/Good-faith effort to contract; 
</v>
      </c>
      <c r="EG121" s="254" t="str">
        <f>IF(ISNUMBER(FIND(analysismethod10,'III_Plan comp 438.68 {Plan 1}'!BZ$15)),"",'III_Plan comp 438.68 {Plan 1}'!BZ$15&amp;analysismethod10)</f>
        <v xml:space="preserve">Language Capabilities: Contract
IHCP: Contract/Good-faith effort to contract; 
</v>
      </c>
      <c r="EH121" s="254" t="str">
        <f>IF(ISNUMBER(FIND(analysismethod10,'III_Plan comp 438.68 {Plan 1}'!CA$15)),"",'III_Plan comp 438.68 {Plan 1}'!CA$15&amp;analysismethod10)</f>
        <v xml:space="preserve">Language Capabilities: Contract
IHCP: Contract/Good-faith effort to contract; 
</v>
      </c>
      <c r="EI121" s="254" t="str">
        <f>IF(ISNUMBER(FIND(analysismethod10,'III_Plan comp 438.68 {Plan 1}'!CB$15)),"",'III_Plan comp 438.68 {Plan 1}'!CB$15&amp;analysismethod10)</f>
        <v xml:space="preserve">Language Capabilities: Contract
IHCP: Contract/Good-faith effort to contract; 
</v>
      </c>
      <c r="EJ121" s="254" t="str">
        <f>IF(ISNUMBER(FIND(analysismethod10,'III_Plan comp 438.68 {Plan 1}'!CC$15)),"",'III_Plan comp 438.68 {Plan 1}'!CC$15&amp;analysismethod10)</f>
        <v xml:space="preserve">Language Capabilities: Contract
IHCP: Contract/Good-faith effort to contract; 
</v>
      </c>
      <c r="EK121" s="254" t="str">
        <f>IF(ISNUMBER(FIND(analysismethod10,'III_Plan comp 438.68 {Plan 1}'!CD$15)),"",'III_Plan comp 438.68 {Plan 1}'!CD$15&amp;analysismethod10)</f>
        <v xml:space="preserve">Language Capabilities: Contract
IHCP: Contract/Good-faith effort to contract; 
</v>
      </c>
      <c r="EL121" s="254" t="str">
        <f>IF(ISNUMBER(FIND(analysismethod10,'III_Plan comp 438.68 {Plan 1}'!CE$15)),"",'III_Plan comp 438.68 {Plan 1}'!CE$15&amp;analysismethod10)</f>
        <v xml:space="preserve">Language Capabilities: Contract
IHCP: Contract/Good-faith effort to contract; 
</v>
      </c>
      <c r="EM121" s="254" t="str">
        <f>IF(ISNUMBER(FIND(analysismethod10,'III_Plan comp 438.68 {Plan 1}'!CF$15)),"",'III_Plan comp 438.68 {Plan 1}'!CF$15&amp;analysismethod10)</f>
        <v xml:space="preserve">Language Capabilities: Contract
IHCP: Contract/Good-faith effort to contract; 
</v>
      </c>
      <c r="EN121" s="254" t="str">
        <f>IF(ISNUMBER(FIND(analysismethod10,'III_Plan comp 438.68 {Plan 1}'!CG$15)),"",'III_Plan comp 438.68 {Plan 1}'!CG$15&amp;analysismethod10)</f>
        <v xml:space="preserve">Language Capabilities: Contract
IHCP: Contract/Good-faith effort to contract; 
</v>
      </c>
      <c r="EO121" s="254" t="str">
        <f>IF(ISNUMBER(FIND(analysismethod10,'III_Plan comp 438.68 {Plan 1}'!CH$15)),"",'III_Plan comp 438.68 {Plan 1}'!CH$15&amp;analysismethod10)</f>
        <v xml:space="preserve">Language Capabilities: Contract
IHCP: Contract/Good-faith effort to contract; 
</v>
      </c>
      <c r="EP121" s="254" t="str">
        <f>IF(ISNUMBER(FIND(analysismethod10,'III_Plan comp 438.68 {Plan 1}'!CI$15)),"",'III_Plan comp 438.68 {Plan 1}'!CI$15&amp;analysismethod10)</f>
        <v xml:space="preserve">Language Capabilities: Contract
IHCP: Contract/Good-faith effort to contract; 
</v>
      </c>
      <c r="EQ121" s="254" t="str">
        <f>IF(ISNUMBER(FIND(analysismethod10,'III_Plan comp 438.68 {Plan 1}'!CJ$15)),"",'III_Plan comp 438.68 {Plan 1}'!CJ$15&amp;analysismethod10)</f>
        <v xml:space="preserve">Language Capabilities: Contract
IHCP: Contract/Good-faith effort to contract; 
</v>
      </c>
      <c r="ER121" s="254" t="str">
        <f>IF(ISNUMBER(FIND(analysismethod10,'III_Plan comp 438.68 {Plan 1}'!CK$15)),"",'III_Plan comp 438.68 {Plan 1}'!CK$15&amp;analysismethod10)</f>
        <v xml:space="preserve">Language Capabilities: Contract
IHCP: Contract/Good-faith effort to contract; 
</v>
      </c>
      <c r="ES121" s="254" t="str">
        <f>IF(ISNUMBER(FIND(analysismethod10,'III_Plan comp 438.68 {Plan 1}'!CL$15)),"",'III_Plan comp 438.68 {Plan 1}'!CL$15&amp;analysismethod10)</f>
        <v xml:space="preserve">Language Capabilities: Contract
IHCP: Contract/Good-faith effort to contract; 
</v>
      </c>
      <c r="ET121" s="254" t="str">
        <f>IF(ISNUMBER(FIND(analysismethod10,'III_Plan comp 438.68 {Plan 1}'!CM$15)),"",'III_Plan comp 438.68 {Plan 1}'!CM$15&amp;analysismethod10)</f>
        <v xml:space="preserve">Language Capabilities: Contract
IHCP: Contract/Good-faith effort to contract; 
</v>
      </c>
      <c r="EU121" s="254" t="str">
        <f>IF(ISNUMBER(FIND(analysismethod10,'III_Plan comp 438.68 {Plan 1}'!CN$15)),"",'III_Plan comp 438.68 {Plan 1}'!CN$15&amp;analysismethod10)</f>
        <v xml:space="preserve">Language Capabilities: Contract
IHCP: Contract/Good-faith effort to contract; 
</v>
      </c>
      <c r="EV121" s="254" t="str">
        <f>IF(ISNUMBER(FIND(analysismethod10,'III_Plan comp 438.68 {Plan 1}'!CO$15)),"",'III_Plan comp 438.68 {Plan 1}'!CO$15&amp;analysismethod10)</f>
        <v xml:space="preserve">Language Capabilities: Contract
IHCP: Contract/Good-faith effort to contract; 
</v>
      </c>
      <c r="EW121" s="254" t="str">
        <f>IF(ISNUMBER(FIND(analysismethod10,'III_Plan comp 438.68 {Plan 1}'!CP$15)),"",'III_Plan comp 438.68 {Plan 1}'!CP$15&amp;analysismethod10)</f>
        <v xml:space="preserve">Language Capabilities: Contract
IHCP: Contract/Good-faith effort to contract; 
</v>
      </c>
      <c r="EX121" s="254" t="str">
        <f>IF(ISNUMBER(FIND(analysismethod10,'III_Plan comp 438.68 {Plan 1}'!CQ$15)),"",'III_Plan comp 438.68 {Plan 1}'!CQ$15&amp;analysismethod10)</f>
        <v xml:space="preserve">Language Capabilities: Contract
IHCP: Contract/Good-faith effort to contract; 
</v>
      </c>
      <c r="EY121" s="254" t="str">
        <f>IF(ISNUMBER(FIND(analysismethod10,'III_Plan comp 438.68 {Plan 1}'!CR$15)),"",'III_Plan comp 438.68 {Plan 1}'!CR$15&amp;analysismethod10)</f>
        <v xml:space="preserve">Language Capabilities: Contract
IHCP: Contract/Good-faith effort to contract; 
</v>
      </c>
      <c r="EZ121" s="254" t="str">
        <f>IF(ISNUMBER(FIND(analysismethod10,'III_Plan comp 438.68 {Plan 1}'!CS$15)),"",'III_Plan comp 438.68 {Plan 1}'!CS$15&amp;analysismethod10)</f>
        <v xml:space="preserve">Language Capabilities: Contract
IHCP: Contract/Good-faith effort to contract; 
</v>
      </c>
      <c r="FA121" s="254" t="str">
        <f>IF(ISNUMBER(FIND(analysismethod10,'III_Plan comp 438.68 {Plan 1}'!CT$15)),"",'III_Plan comp 438.68 {Plan 1}'!CT$15&amp;analysismethod10)</f>
        <v xml:space="preserve">Language Capabilities: Contract
IHCP: Contract/Good-faith effort to contract; 
</v>
      </c>
      <c r="FB121" s="254" t="str">
        <f>IF(ISNUMBER(FIND(analysismethod10,'III_Plan comp 438.68 {Plan 1}'!CU$15)),"",'III_Plan comp 438.68 {Plan 1}'!CU$15&amp;analysismethod10)</f>
        <v xml:space="preserve">Language Capabilities: Contract
IHCP: Contract/Good-faith effort to contract; 
</v>
      </c>
      <c r="FC121" s="254" t="str">
        <f>IF(ISNUMBER(FIND(analysismethod10,'III_Plan comp 438.68 {Plan 1}'!CV$15)),"",'III_Plan comp 438.68 {Plan 1}'!CV$15&amp;analysismethod10)</f>
        <v xml:space="preserve">Language Capabilities: Contract
IHCP: Contract/Good-faith effort to contract; 
</v>
      </c>
      <c r="FD121" s="254" t="str">
        <f>IF(ISNUMBER(FIND(analysismethod10,'III_Plan comp 438.68 {Plan 1}'!CW$15)),"",'III_Plan comp 438.68 {Plan 1}'!CW$15&amp;analysismethod10)</f>
        <v xml:space="preserve">Language Capabilities: Contract
IHCP: Contract/Good-faith effort to contract; 
</v>
      </c>
      <c r="FE121" s="254" t="str">
        <f>IF(ISNUMBER(FIND(analysismethod10,'III_Plan comp 438.68 {Plan 1}'!CX$15)),"",'III_Plan comp 438.68 {Plan 1}'!CX$15&amp;analysismethod10)</f>
        <v xml:space="preserve">Language Capabilities: Contract
IHCP: Contract/Good-faith effort to contract; 
</v>
      </c>
      <c r="FF121" s="254" t="str">
        <f>IF(ISNUMBER(FIND(analysismethod10,'III_Plan comp 438.68 {Plan 1}'!CY$15)),"",'III_Plan comp 438.68 {Plan 1}'!CY$15&amp;analysismethod10)</f>
        <v xml:space="preserve">Language Capabilities: Contract
IHCP: Contract/Good-faith effort to contract; 
</v>
      </c>
      <c r="FG121" s="254" t="str">
        <f>IF(ISNUMBER(FIND(analysismethod10,'III_Plan comp 438.68 {Plan 1}'!CZ$15)),"",'III_Plan comp 438.68 {Plan 1}'!CZ$15&amp;analysismethod10)</f>
        <v xml:space="preserve">Language Capabilities: Contract
IHCP: Contract/Good-faith effort to contract;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c>
      <c r="BN124" s="248" t="str">
        <f>IF(ISNUMBER(FIND(analysismethod1,'III_Plan comp 438.68 {Plan 10}'!G$15)),"",'III_Plan comp 438.68 {Plan 10}'!G$15&amp;analysismethod1)</f>
        <v xml:space="preserve">Network Adequacy Certification Tool (NACT); 
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Network Adequacy Certification Tool (NACT); 
Geomapping; 
</v>
      </c>
      <c r="BQ124" s="248" t="str">
        <f>IF(ISNUMBER(FIND(analysismethod1,'III_Plan comp 438.68 {Plan 10}'!J$15)),"",'III_Plan comp 438.68 {Plan 10}'!J$15&amp;analysismethod1)</f>
        <v xml:space="preserve">Network Adequacy Certification Tool (NACT); 
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Network Adequacy Certification Tool (NACT); 
Geomapping; 
Timely Access Data Tool (TADT); 
</v>
      </c>
      <c r="BN131" s="251" t="str">
        <f>IF(ISNUMBER(FIND(analysismethod8,'III_Plan comp 438.68 {Plan 10}'!G$15)),"",'III_Plan comp 438.68 {Plan 10}'!G$15&amp;analysismethod8)</f>
        <v xml:space="preserve">Network Adequacy Certification Tool (NACT); 
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Network Adequacy Certification Tool (NACT); 
Timely Access Data Tool (TADT); 
</v>
      </c>
      <c r="BQ131" s="251" t="str">
        <f>IF(ISNUMBER(FIND(analysismethod8,'III_Plan comp 438.68 {Plan 10}'!J$15)),"",'III_Plan comp 438.68 {Plan 10}'!J$15&amp;analysismethod8)</f>
        <v xml:space="preserve">Network Adequacy Certification Tool (NACT); 
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Network Adequacy Certification Tool (NACT); 
</v>
      </c>
      <c r="BM132" s="251" t="str">
        <f>IF(ISNUMBER(FIND(analysismethod9,'III_Plan comp 438.68 {Plan 10}'!F$15)),"",'III_Plan comp 438.68 {Plan 10}'!F$15&amp;analysismethod9)</f>
        <v/>
      </c>
      <c r="BN132" s="251" t="str">
        <f>IF(ISNUMBER(FIND(analysismethod9,'III_Plan comp 438.68 {Plan 10}'!G$15)),"",'III_Plan comp 438.68 {Plan 10}'!G$15&amp;analysismethod9)</f>
        <v/>
      </c>
      <c r="BO132" s="251" t="str">
        <f>IF(ISNUMBER(FIND(analysismethod9,'III_Plan comp 438.68 {Plan 10}'!H$15)),"",'III_Plan comp 438.68 {Plan 10}'!H$15&amp;analysismethod9)</f>
        <v xml:space="preserve">Network Adequacy Certification Tool (NACT); 
</v>
      </c>
      <c r="BP132" s="251" t="str">
        <f>IF(ISNUMBER(FIND(analysismethod9,'III_Plan comp 438.68 {Plan 10}'!I$15)),"",'III_Plan comp 438.68 {Plan 10}'!I$15&amp;analysismethod9)</f>
        <v/>
      </c>
      <c r="BQ132" s="251" t="str">
        <f>IF(ISNUMBER(FIND(analysismethod9,'III_Plan comp 438.68 {Plan 10}'!J$15)),"",'III_Plan comp 438.68 {Plan 10}'!J$15&amp;analysismethod9)</f>
        <v/>
      </c>
      <c r="BR132" s="251" t="str">
        <f>IF(ISNUMBER(FIND(analysismethod9,'III_Plan comp 438.68 {Plan 10}'!K$15)),"",'III_Plan comp 438.68 {Plan 10}'!K$15&amp;analysismethod9)</f>
        <v xml:space="preserve">Network Adequacy Certification Tool (NACT); 
</v>
      </c>
      <c r="BS132" s="251" t="str">
        <f>IF(ISNUMBER(FIND(analysismethod9,'III_Plan comp 438.68 {Plan 10}'!L$15)),"",'III_Plan comp 438.68 {Plan 10}'!L$15&amp;analysismethod9)</f>
        <v xml:space="preserve">Network Adequacy Certification Tool (NACT); 
</v>
      </c>
      <c r="BT132" s="251" t="str">
        <f>IF(ISNUMBER(FIND(analysismethod9,'III_Plan comp 438.68 {Plan 10}'!M$15)),"",'III_Plan comp 438.68 {Plan 10}'!M$15&amp;analysismethod9)</f>
        <v xml:space="preserve">Network Adequacy Certification Tool (NACT); 
</v>
      </c>
      <c r="BU132" s="251" t="str">
        <f>IF(ISNUMBER(FIND(analysismethod9,'III_Plan comp 438.68 {Plan 10}'!N$15)),"",'III_Plan comp 438.68 {Plan 10}'!N$15&amp;analysismethod9)</f>
        <v xml:space="preserve">Network Adequacy Certification Tool (NACT); 
</v>
      </c>
      <c r="BV132" s="251" t="str">
        <f>IF(ISNUMBER(FIND(analysismethod9,'III_Plan comp 438.68 {Plan 10}'!O$15)),"",'III_Plan comp 438.68 {Plan 10}'!O$15&amp;analysismethod9)</f>
        <v xml:space="preserve">Network Adequacy Certification Tool (NACT); 
</v>
      </c>
      <c r="BW132" s="251" t="str">
        <f>IF(ISNUMBER(FIND(analysismethod9,'III_Plan comp 438.68 {Plan 10}'!P$15)),"",'III_Plan comp 438.68 {Plan 10}'!P$15&amp;analysismethod9)</f>
        <v xml:space="preserve">Network Adequacy Certification Tool (NACT); 
</v>
      </c>
      <c r="BX132" s="251" t="str">
        <f>IF(ISNUMBER(FIND(analysismethod9,'III_Plan comp 438.68 {Plan 10}'!Q$15)),"",'III_Plan comp 438.68 {Plan 10}'!Q$15&amp;analysismethod9)</f>
        <v xml:space="preserve">Network Adequacy Certification Tool (NACT); 
</v>
      </c>
      <c r="BY132" s="251" t="str">
        <f>IF(ISNUMBER(FIND(analysismethod9,'III_Plan comp 438.68 {Plan 10}'!R$15)),"",'III_Plan comp 438.68 {Plan 10}'!R$15&amp;analysismethod9)</f>
        <v xml:space="preserve">Network Adequacy Certification Tool (NACT); 
</v>
      </c>
      <c r="BZ132" s="251" t="str">
        <f>IF(ISNUMBER(FIND(analysismethod9,'III_Plan comp 438.68 {Plan 10}'!S$15)),"",'III_Plan comp 438.68 {Plan 10}'!S$15&amp;analysismethod9)</f>
        <v xml:space="preserve">Network Adequacy Certification Tool (NACT); 
</v>
      </c>
      <c r="CA132" s="251" t="str">
        <f>IF(ISNUMBER(FIND(analysismethod9,'III_Plan comp 438.68 {Plan 10}'!T$15)),"",'III_Plan comp 438.68 {Plan 10}'!T$15&amp;analysismethod9)</f>
        <v xml:space="preserve">Network Adequacy Certification Tool (NACT); 
</v>
      </c>
      <c r="CB132" s="251" t="str">
        <f>IF(ISNUMBER(FIND(analysismethod9,'III_Plan comp 438.68 {Plan 10}'!U$15)),"",'III_Plan comp 438.68 {Plan 10}'!U$15&amp;analysismethod9)</f>
        <v xml:space="preserve">Network Adequacy Certification Tool (NACT); 
</v>
      </c>
      <c r="CC132" s="251" t="str">
        <f>IF(ISNUMBER(FIND(analysismethod9,'III_Plan comp 438.68 {Plan 10}'!V$15)),"",'III_Plan comp 438.68 {Plan 10}'!V$15&amp;analysismethod9)</f>
        <v xml:space="preserve">Network Adequacy Certification Tool (NACT); 
</v>
      </c>
      <c r="CD132" s="251" t="str">
        <f>IF(ISNUMBER(FIND(analysismethod9,'III_Plan comp 438.68 {Plan 10}'!W$15)),"",'III_Plan comp 438.68 {Plan 10}'!W$15&amp;analysismethod9)</f>
        <v xml:space="preserve">Network Adequacy Certification Tool (NACT); 
</v>
      </c>
      <c r="CE132" s="251" t="str">
        <f>IF(ISNUMBER(FIND(analysismethod9,'III_Plan comp 438.68 {Plan 10}'!X$15)),"",'III_Plan comp 438.68 {Plan 10}'!X$15&amp;analysismethod9)</f>
        <v xml:space="preserve">Network Adequacy Certification Tool (NACT); 
</v>
      </c>
      <c r="CF132" s="251" t="str">
        <f>IF(ISNUMBER(FIND(analysismethod9,'III_Plan comp 438.68 {Plan 10}'!Y$15)),"",'III_Plan comp 438.68 {Plan 10}'!Y$15&amp;analysismethod9)</f>
        <v xml:space="preserve">Network Adequacy Certification Tool (NACT); 
</v>
      </c>
      <c r="CG132" s="251" t="str">
        <f>IF(ISNUMBER(FIND(analysismethod9,'III_Plan comp 438.68 {Plan 10}'!Z$15)),"",'III_Plan comp 438.68 {Plan 10}'!Z$15&amp;analysismethod9)</f>
        <v xml:space="preserve">Network Adequacy Certification Tool (NACT); 
</v>
      </c>
      <c r="CH132" s="251" t="str">
        <f>IF(ISNUMBER(FIND(analysismethod9,'III_Plan comp 438.68 {Plan 10}'!AA$15)),"",'III_Plan comp 438.68 {Plan 10}'!AA$15&amp;analysismethod9)</f>
        <v xml:space="preserve">Network Adequacy Certification Tool (NACT); 
</v>
      </c>
      <c r="CI132" s="251" t="str">
        <f>IF(ISNUMBER(FIND(analysismethod9,'III_Plan comp 438.68 {Plan 10}'!AB$15)),"",'III_Plan comp 438.68 {Plan 10}'!AB$15&amp;analysismethod9)</f>
        <v xml:space="preserve">Network Adequacy Certification Tool (NACT); 
</v>
      </c>
      <c r="CJ132" s="251" t="str">
        <f>IF(ISNUMBER(FIND(analysismethod9,'III_Plan comp 438.68 {Plan 10}'!AC$15)),"",'III_Plan comp 438.68 {Plan 10}'!AC$15&amp;analysismethod9)</f>
        <v xml:space="preserve">Network Adequacy Certification Tool (NACT); 
</v>
      </c>
      <c r="CK132" s="251" t="str">
        <f>IF(ISNUMBER(FIND(analysismethod9,'III_Plan comp 438.68 {Plan 10}'!AD$15)),"",'III_Plan comp 438.68 {Plan 10}'!AD$15&amp;analysismethod9)</f>
        <v xml:space="preserve">Network Adequacy Certification Tool (NACT); 
</v>
      </c>
      <c r="CL132" s="251" t="str">
        <f>IF(ISNUMBER(FIND(analysismethod9,'III_Plan comp 438.68 {Plan 10}'!AE$15)),"",'III_Plan comp 438.68 {Plan 10}'!AE$15&amp;analysismethod9)</f>
        <v xml:space="preserve">Network Adequacy Certification Tool (NACT); 
</v>
      </c>
      <c r="CM132" s="251" t="str">
        <f>IF(ISNUMBER(FIND(analysismethod9,'III_Plan comp 438.68 {Plan 10}'!AF$15)),"",'III_Plan comp 438.68 {Plan 10}'!AF$15&amp;analysismethod9)</f>
        <v xml:space="preserve">Network Adequacy Certification Tool (NACT); 
</v>
      </c>
      <c r="CN132" s="251" t="str">
        <f>IF(ISNUMBER(FIND(analysismethod9,'III_Plan comp 438.68 {Plan 10}'!AG$15)),"",'III_Plan comp 438.68 {Plan 10}'!AG$15&amp;analysismethod9)</f>
        <v xml:space="preserve">Network Adequacy Certification Tool (NACT); 
</v>
      </c>
      <c r="CO132" s="251" t="str">
        <f>IF(ISNUMBER(FIND(analysismethod9,'III_Plan comp 438.68 {Plan 10}'!AH$15)),"",'III_Plan comp 438.68 {Plan 10}'!AH$15&amp;analysismethod9)</f>
        <v xml:space="preserve">Network Adequacy Certification Tool (NACT); 
</v>
      </c>
      <c r="CP132" s="251" t="str">
        <f>IF(ISNUMBER(FIND(analysismethod9,'III_Plan comp 438.68 {Plan 10}'!AI$15)),"",'III_Plan comp 438.68 {Plan 10}'!AI$15&amp;analysismethod9)</f>
        <v xml:space="preserve">Network Adequacy Certification Tool (NACT); 
</v>
      </c>
      <c r="CQ132" s="251" t="str">
        <f>IF(ISNUMBER(FIND(analysismethod9,'III_Plan comp 438.68 {Plan 10}'!AJ$15)),"",'III_Plan comp 438.68 {Plan 10}'!AJ$15&amp;analysismethod9)</f>
        <v xml:space="preserve">Network Adequacy Certification Tool (NACT); 
</v>
      </c>
      <c r="CR132" s="251" t="str">
        <f>IF(ISNUMBER(FIND(analysismethod9,'III_Plan comp 438.68 {Plan 10}'!AK$15)),"",'III_Plan comp 438.68 {Plan 10}'!AK$15&amp;analysismethod9)</f>
        <v xml:space="preserve">Network Adequacy Certification Tool (NACT); 
</v>
      </c>
      <c r="CS132" s="251" t="str">
        <f>IF(ISNUMBER(FIND(analysismethod9,'III_Plan comp 438.68 {Plan 10}'!AL$15)),"",'III_Plan comp 438.68 {Plan 10}'!AL$15&amp;analysismethod9)</f>
        <v xml:space="preserve">Network Adequacy Certification Tool (NACT); 
</v>
      </c>
      <c r="CT132" s="251" t="str">
        <f>IF(ISNUMBER(FIND(analysismethod9,'III_Plan comp 438.68 {Plan 10}'!AM$15)),"",'III_Plan comp 438.68 {Plan 10}'!AM$15&amp;analysismethod9)</f>
        <v xml:space="preserve">Network Adequacy Certification Tool (NACT); 
</v>
      </c>
      <c r="CU132" s="251" t="str">
        <f>IF(ISNUMBER(FIND(analysismethod9,'III_Plan comp 438.68 {Plan 10}'!AN$15)),"",'III_Plan comp 438.68 {Plan 10}'!AN$15&amp;analysismethod9)</f>
        <v xml:space="preserve">Network Adequacy Certification Tool (NACT); 
</v>
      </c>
      <c r="CV132" s="251" t="str">
        <f>IF(ISNUMBER(FIND(analysismethod9,'III_Plan comp 438.68 {Plan 10}'!AO$15)),"",'III_Plan comp 438.68 {Plan 10}'!AO$15&amp;analysismethod9)</f>
        <v xml:space="preserve">Network Adequacy Certification Tool (NACT); 
</v>
      </c>
      <c r="CW132" s="251" t="str">
        <f>IF(ISNUMBER(FIND(analysismethod9,'III_Plan comp 438.68 {Plan 10}'!AP$15)),"",'III_Plan comp 438.68 {Plan 10}'!AP$15&amp;analysismethod9)</f>
        <v xml:space="preserve">Network Adequacy Certification Tool (NACT); 
</v>
      </c>
      <c r="CX132" s="251" t="str">
        <f>IF(ISNUMBER(FIND(analysismethod9,'III_Plan comp 438.68 {Plan 10}'!AQ$15)),"",'III_Plan comp 438.68 {Plan 10}'!AQ$15&amp;analysismethod9)</f>
        <v xml:space="preserve">Network Adequacy Certification Tool (NACT); 
</v>
      </c>
      <c r="CY132" s="251" t="str">
        <f>IF(ISNUMBER(FIND(analysismethod9,'III_Plan comp 438.68 {Plan 10}'!AR$15)),"",'III_Plan comp 438.68 {Plan 10}'!AR$15&amp;analysismethod9)</f>
        <v xml:space="preserve">Network Adequacy Certification Tool (NACT); 
</v>
      </c>
      <c r="CZ132" s="251" t="str">
        <f>IF(ISNUMBER(FIND(analysismethod9,'III_Plan comp 438.68 {Plan 10}'!AS$15)),"",'III_Plan comp 438.68 {Plan 10}'!AS$15&amp;analysismethod9)</f>
        <v xml:space="preserve">Network Adequacy Certification Tool (NACT); 
</v>
      </c>
      <c r="DA132" s="251" t="str">
        <f>IF(ISNUMBER(FIND(analysismethod9,'III_Plan comp 438.68 {Plan 10}'!AT$15)),"",'III_Plan comp 438.68 {Plan 10}'!AT$15&amp;analysismethod9)</f>
        <v xml:space="preserve">Network Adequacy Certification Tool (NACT); 
</v>
      </c>
      <c r="DB132" s="251" t="str">
        <f>IF(ISNUMBER(FIND(analysismethod9,'III_Plan comp 438.68 {Plan 10}'!AU$15)),"",'III_Plan comp 438.68 {Plan 10}'!AU$15&amp;analysismethod9)</f>
        <v xml:space="preserve">Network Adequacy Certification Tool (NACT); 
</v>
      </c>
      <c r="DC132" s="251" t="str">
        <f>IF(ISNUMBER(FIND(analysismethod9,'III_Plan comp 438.68 {Plan 10}'!AV$15)),"",'III_Plan comp 438.68 {Plan 10}'!AV$15&amp;analysismethod9)</f>
        <v xml:space="preserve">Network Adequacy Certification Tool (NACT); 
</v>
      </c>
      <c r="DD132" s="251" t="str">
        <f>IF(ISNUMBER(FIND(analysismethod9,'III_Plan comp 438.68 {Plan 10}'!AW$15)),"",'III_Plan comp 438.68 {Plan 10}'!AW$15&amp;analysismethod9)</f>
        <v xml:space="preserve">Network Adequacy Certification Tool (NACT); 
</v>
      </c>
      <c r="DE132" s="251" t="str">
        <f>IF(ISNUMBER(FIND(analysismethod9,'III_Plan comp 438.68 {Plan 10}'!AX$15)),"",'III_Plan comp 438.68 {Plan 10}'!AX$15&amp;analysismethod9)</f>
        <v xml:space="preserve">Network Adequacy Certification Tool (NACT); 
</v>
      </c>
      <c r="DF132" s="251" t="str">
        <f>IF(ISNUMBER(FIND(analysismethod9,'III_Plan comp 438.68 {Plan 10}'!AY$15)),"",'III_Plan comp 438.68 {Plan 10}'!AY$15&amp;analysismethod9)</f>
        <v xml:space="preserve">Network Adequacy Certification Tool (NACT); 
</v>
      </c>
      <c r="DG132" s="251" t="str">
        <f>IF(ISNUMBER(FIND(analysismethod9,'III_Plan comp 438.68 {Plan 10}'!AZ$15)),"",'III_Plan comp 438.68 {Plan 10}'!AZ$15&amp;analysismethod9)</f>
        <v xml:space="preserve">Network Adequacy Certification Tool (NACT); 
</v>
      </c>
      <c r="DH132" s="251" t="str">
        <f>IF(ISNUMBER(FIND(analysismethod9,'III_Plan comp 438.68 {Plan 10}'!BA$15)),"",'III_Plan comp 438.68 {Plan 10}'!BA$15&amp;analysismethod9)</f>
        <v xml:space="preserve">Network Adequacy Certification Tool (NACT); 
</v>
      </c>
      <c r="DI132" s="251" t="str">
        <f>IF(ISNUMBER(FIND(analysismethod9,'III_Plan comp 438.68 {Plan 10}'!BB$15)),"",'III_Plan comp 438.68 {Plan 10}'!BB$15&amp;analysismethod9)</f>
        <v xml:space="preserve">Network Adequacy Certification Tool (NACT); 
</v>
      </c>
      <c r="DJ132" s="251" t="str">
        <f>IF(ISNUMBER(FIND(analysismethod9,'III_Plan comp 438.68 {Plan 10}'!BC$15)),"",'III_Plan comp 438.68 {Plan 10}'!BC$15&amp;analysismethod9)</f>
        <v xml:space="preserve">Network Adequacy Certification Tool (NACT); 
</v>
      </c>
      <c r="DK132" s="251" t="str">
        <f>IF(ISNUMBER(FIND(analysismethod9,'III_Plan comp 438.68 {Plan 10}'!BD$15)),"",'III_Plan comp 438.68 {Plan 10}'!BD$15&amp;analysismethod9)</f>
        <v xml:space="preserve">Network Adequacy Certification Tool (NACT); 
</v>
      </c>
      <c r="DL132" s="251" t="str">
        <f>IF(ISNUMBER(FIND(analysismethod9,'III_Plan comp 438.68 {Plan 10}'!BE$15)),"",'III_Plan comp 438.68 {Plan 10}'!BE$15&amp;analysismethod9)</f>
        <v xml:space="preserve">Network Adequacy Certification Tool (NACT); 
</v>
      </c>
      <c r="DM132" s="251" t="str">
        <f>IF(ISNUMBER(FIND(analysismethod9,'III_Plan comp 438.68 {Plan 10}'!BF$15)),"",'III_Plan comp 438.68 {Plan 10}'!BF$15&amp;analysismethod9)</f>
        <v xml:space="preserve">Network Adequacy Certification Tool (NACT); 
</v>
      </c>
      <c r="DN132" s="251" t="str">
        <f>IF(ISNUMBER(FIND(analysismethod9,'III_Plan comp 438.68 {Plan 10}'!BG$15)),"",'III_Plan comp 438.68 {Plan 10}'!BG$15&amp;analysismethod9)</f>
        <v xml:space="preserve">Network Adequacy Certification Tool (NACT); 
</v>
      </c>
      <c r="DO132" s="251" t="str">
        <f>IF(ISNUMBER(FIND(analysismethod9,'III_Plan comp 438.68 {Plan 10}'!BH$15)),"",'III_Plan comp 438.68 {Plan 10}'!BH$15&amp;analysismethod9)</f>
        <v xml:space="preserve">Network Adequacy Certification Tool (NACT); 
</v>
      </c>
      <c r="DP132" s="251" t="str">
        <f>IF(ISNUMBER(FIND(analysismethod9,'III_Plan comp 438.68 {Plan 10}'!BI$15)),"",'III_Plan comp 438.68 {Plan 10}'!BI$15&amp;analysismethod9)</f>
        <v xml:space="preserve">Network Adequacy Certification Tool (NACT); 
</v>
      </c>
      <c r="DQ132" s="251" t="str">
        <f>IF(ISNUMBER(FIND(analysismethod9,'III_Plan comp 438.68 {Plan 10}'!BJ$15)),"",'III_Plan comp 438.68 {Plan 10}'!BJ$15&amp;analysismethod9)</f>
        <v xml:space="preserve">Network Adequacy Certification Tool (NACT); 
</v>
      </c>
      <c r="DR132" s="251" t="str">
        <f>IF(ISNUMBER(FIND(analysismethod9,'III_Plan comp 438.68 {Plan 10}'!BK$15)),"",'III_Plan comp 438.68 {Plan 10}'!BK$15&amp;analysismethod9)</f>
        <v xml:space="preserve">Network Adequacy Certification Tool (NACT); 
</v>
      </c>
      <c r="DS132" s="251" t="str">
        <f>IF(ISNUMBER(FIND(analysismethod9,'III_Plan comp 438.68 {Plan 10}'!BL$15)),"",'III_Plan comp 438.68 {Plan 10}'!BL$15&amp;analysismethod9)</f>
        <v xml:space="preserve">Network Adequacy Certification Tool (NACT); 
</v>
      </c>
      <c r="DT132" s="251" t="str">
        <f>IF(ISNUMBER(FIND(analysismethod9,'III_Plan comp 438.68 {Plan 10}'!BM$15)),"",'III_Plan comp 438.68 {Plan 10}'!BM$15&amp;analysismethod9)</f>
        <v xml:space="preserve">Network Adequacy Certification Tool (NACT); 
</v>
      </c>
      <c r="DU132" s="251" t="str">
        <f>IF(ISNUMBER(FIND(analysismethod9,'III_Plan comp 438.68 {Plan 10}'!BN$15)),"",'III_Plan comp 438.68 {Plan 10}'!BN$15&amp;analysismethod9)</f>
        <v xml:space="preserve">Network Adequacy Certification Tool (NACT); 
</v>
      </c>
      <c r="DV132" s="251" t="str">
        <f>IF(ISNUMBER(FIND(analysismethod9,'III_Plan comp 438.68 {Plan 10}'!BO$15)),"",'III_Plan comp 438.68 {Plan 10}'!BO$15&amp;analysismethod9)</f>
        <v xml:space="preserve">Network Adequacy Certification Tool (NACT); 
</v>
      </c>
      <c r="DW132" s="251" t="str">
        <f>IF(ISNUMBER(FIND(analysismethod9,'III_Plan comp 438.68 {Plan 10}'!BP$15)),"",'III_Plan comp 438.68 {Plan 10}'!BP$15&amp;analysismethod9)</f>
        <v xml:space="preserve">Network Adequacy Certification Tool (NACT); 
</v>
      </c>
      <c r="DX132" s="251" t="str">
        <f>IF(ISNUMBER(FIND(analysismethod9,'III_Plan comp 438.68 {Plan 10}'!BQ$15)),"",'III_Plan comp 438.68 {Plan 10}'!BQ$15&amp;analysismethod9)</f>
        <v xml:space="preserve">Network Adequacy Certification Tool (NACT); 
</v>
      </c>
      <c r="DY132" s="251" t="str">
        <f>IF(ISNUMBER(FIND(analysismethod9,'III_Plan comp 438.68 {Plan 10}'!BR$15)),"",'III_Plan comp 438.68 {Plan 10}'!BR$15&amp;analysismethod9)</f>
        <v xml:space="preserve">Network Adequacy Certification Tool (NACT); 
</v>
      </c>
      <c r="DZ132" s="251" t="str">
        <f>IF(ISNUMBER(FIND(analysismethod9,'III_Plan comp 438.68 {Plan 10}'!BS$15)),"",'III_Plan comp 438.68 {Plan 10}'!BS$15&amp;analysismethod9)</f>
        <v xml:space="preserve">Network Adequacy Certification Tool (NACT); 
</v>
      </c>
      <c r="EA132" s="251" t="str">
        <f>IF(ISNUMBER(FIND(analysismethod9,'III_Plan comp 438.68 {Plan 10}'!BT$15)),"",'III_Plan comp 438.68 {Plan 10}'!BT$15&amp;analysismethod9)</f>
        <v xml:space="preserve">Network Adequacy Certification Tool (NACT); 
</v>
      </c>
      <c r="EB132" s="251" t="str">
        <f>IF(ISNUMBER(FIND(analysismethod9,'III_Plan comp 438.68 {Plan 10}'!BU$15)),"",'III_Plan comp 438.68 {Plan 10}'!BU$15&amp;analysismethod9)</f>
        <v xml:space="preserve">Network Adequacy Certification Tool (NACT); 
</v>
      </c>
      <c r="EC132" s="251" t="str">
        <f>IF(ISNUMBER(FIND(analysismethod9,'III_Plan comp 438.68 {Plan 10}'!BV$15)),"",'III_Plan comp 438.68 {Plan 10}'!BV$15&amp;analysismethod9)</f>
        <v xml:space="preserve">Network Adequacy Certification Tool (NACT); 
</v>
      </c>
      <c r="ED132" s="251" t="str">
        <f>IF(ISNUMBER(FIND(analysismethod9,'III_Plan comp 438.68 {Plan 10}'!BW$15)),"",'III_Plan comp 438.68 {Plan 10}'!BW$15&amp;analysismethod9)</f>
        <v xml:space="preserve">Network Adequacy Certification Tool (NACT); 
</v>
      </c>
      <c r="EE132" s="251" t="str">
        <f>IF(ISNUMBER(FIND(analysismethod9,'III_Plan comp 438.68 {Plan 10}'!BX$15)),"",'III_Plan comp 438.68 {Plan 10}'!BX$15&amp;analysismethod9)</f>
        <v xml:space="preserve">Network Adequacy Certification Tool (NACT); 
</v>
      </c>
      <c r="EF132" s="251" t="str">
        <f>IF(ISNUMBER(FIND(analysismethod9,'III_Plan comp 438.68 {Plan 10}'!BY$15)),"",'III_Plan comp 438.68 {Plan 10}'!BY$15&amp;analysismethod9)</f>
        <v xml:space="preserve">Network Adequacy Certification Tool (NACT); 
</v>
      </c>
      <c r="EG132" s="251" t="str">
        <f>IF(ISNUMBER(FIND(analysismethod9,'III_Plan comp 438.68 {Plan 10}'!BZ$15)),"",'III_Plan comp 438.68 {Plan 10}'!BZ$15&amp;analysismethod9)</f>
        <v xml:space="preserve">Network Adequacy Certification Tool (NACT); 
</v>
      </c>
      <c r="EH132" s="251" t="str">
        <f>IF(ISNUMBER(FIND(analysismethod9,'III_Plan comp 438.68 {Plan 10}'!CA$15)),"",'III_Plan comp 438.68 {Plan 10}'!CA$15&amp;analysismethod9)</f>
        <v xml:space="preserve">Network Adequacy Certification Tool (NACT); 
</v>
      </c>
      <c r="EI132" s="251" t="str">
        <f>IF(ISNUMBER(FIND(analysismethod9,'III_Plan comp 438.68 {Plan 10}'!CB$15)),"",'III_Plan comp 438.68 {Plan 10}'!CB$15&amp;analysismethod9)</f>
        <v xml:space="preserve">Network Adequacy Certification Tool (NACT); 
</v>
      </c>
      <c r="EJ132" s="251" t="str">
        <f>IF(ISNUMBER(FIND(analysismethod9,'III_Plan comp 438.68 {Plan 10}'!CC$15)),"",'III_Plan comp 438.68 {Plan 10}'!CC$15&amp;analysismethod9)</f>
        <v xml:space="preserve">Network Adequacy Certification Tool (NACT); 
</v>
      </c>
      <c r="EK132" s="251" t="str">
        <f>IF(ISNUMBER(FIND(analysismethod9,'III_Plan comp 438.68 {Plan 10}'!CD$15)),"",'III_Plan comp 438.68 {Plan 10}'!CD$15&amp;analysismethod9)</f>
        <v xml:space="preserve">Network Adequacy Certification Tool (NACT); 
</v>
      </c>
      <c r="EL132" s="251" t="str">
        <f>IF(ISNUMBER(FIND(analysismethod9,'III_Plan comp 438.68 {Plan 10}'!CE$15)),"",'III_Plan comp 438.68 {Plan 10}'!CE$15&amp;analysismethod9)</f>
        <v xml:space="preserve">Network Adequacy Certification Tool (NACT); 
</v>
      </c>
      <c r="EM132" s="251" t="str">
        <f>IF(ISNUMBER(FIND(analysismethod9,'III_Plan comp 438.68 {Plan 10}'!CF$15)),"",'III_Plan comp 438.68 {Plan 10}'!CF$15&amp;analysismethod9)</f>
        <v xml:space="preserve">Network Adequacy Certification Tool (NACT); 
</v>
      </c>
      <c r="EN132" s="251" t="str">
        <f>IF(ISNUMBER(FIND(analysismethod9,'III_Plan comp 438.68 {Plan 10}'!CG$15)),"",'III_Plan comp 438.68 {Plan 10}'!CG$15&amp;analysismethod9)</f>
        <v xml:space="preserve">Network Adequacy Certification Tool (NACT); 
</v>
      </c>
      <c r="EO132" s="251" t="str">
        <f>IF(ISNUMBER(FIND(analysismethod9,'III_Plan comp 438.68 {Plan 10}'!CH$15)),"",'III_Plan comp 438.68 {Plan 10}'!CH$15&amp;analysismethod9)</f>
        <v xml:space="preserve">Network Adequacy Certification Tool (NACT); 
</v>
      </c>
      <c r="EP132" s="251" t="str">
        <f>IF(ISNUMBER(FIND(analysismethod9,'III_Plan comp 438.68 {Plan 10}'!CI$15)),"",'III_Plan comp 438.68 {Plan 10}'!CI$15&amp;analysismethod9)</f>
        <v xml:space="preserve">Network Adequacy Certification Tool (NACT); 
</v>
      </c>
      <c r="EQ132" s="251" t="str">
        <f>IF(ISNUMBER(FIND(analysismethod9,'III_Plan comp 438.68 {Plan 10}'!CJ$15)),"",'III_Plan comp 438.68 {Plan 10}'!CJ$15&amp;analysismethod9)</f>
        <v xml:space="preserve">Network Adequacy Certification Tool (NACT); 
</v>
      </c>
      <c r="ER132" s="251" t="str">
        <f>IF(ISNUMBER(FIND(analysismethod9,'III_Plan comp 438.68 {Plan 10}'!CK$15)),"",'III_Plan comp 438.68 {Plan 10}'!CK$15&amp;analysismethod9)</f>
        <v xml:space="preserve">Network Adequacy Certification Tool (NACT); 
</v>
      </c>
      <c r="ES132" s="251" t="str">
        <f>IF(ISNUMBER(FIND(analysismethod9,'III_Plan comp 438.68 {Plan 10}'!CL$15)),"",'III_Plan comp 438.68 {Plan 10}'!CL$15&amp;analysismethod9)</f>
        <v xml:space="preserve">Network Adequacy Certification Tool (NACT); 
</v>
      </c>
      <c r="ET132" s="251" t="str">
        <f>IF(ISNUMBER(FIND(analysismethod9,'III_Plan comp 438.68 {Plan 10}'!CM$15)),"",'III_Plan comp 438.68 {Plan 10}'!CM$15&amp;analysismethod9)</f>
        <v xml:space="preserve">Network Adequacy Certification Tool (NACT); 
</v>
      </c>
      <c r="EU132" s="251" t="str">
        <f>IF(ISNUMBER(FIND(analysismethod9,'III_Plan comp 438.68 {Plan 10}'!CN$15)),"",'III_Plan comp 438.68 {Plan 10}'!CN$15&amp;analysismethod9)</f>
        <v xml:space="preserve">Network Adequacy Certification Tool (NACT); 
</v>
      </c>
      <c r="EV132" s="251" t="str">
        <f>IF(ISNUMBER(FIND(analysismethod9,'III_Plan comp 438.68 {Plan 10}'!CO$15)),"",'III_Plan comp 438.68 {Plan 10}'!CO$15&amp;analysismethod9)</f>
        <v xml:space="preserve">Network Adequacy Certification Tool (NACT); 
</v>
      </c>
      <c r="EW132" s="251" t="str">
        <f>IF(ISNUMBER(FIND(analysismethod9,'III_Plan comp 438.68 {Plan 10}'!CP$15)),"",'III_Plan comp 438.68 {Plan 10}'!CP$15&amp;analysismethod9)</f>
        <v xml:space="preserve">Network Adequacy Certification Tool (NACT); 
</v>
      </c>
      <c r="EX132" s="251" t="str">
        <f>IF(ISNUMBER(FIND(analysismethod9,'III_Plan comp 438.68 {Plan 10}'!CQ$15)),"",'III_Plan comp 438.68 {Plan 10}'!CQ$15&amp;analysismethod9)</f>
        <v xml:space="preserve">Network Adequacy Certification Tool (NACT); 
</v>
      </c>
      <c r="EY132" s="251" t="str">
        <f>IF(ISNUMBER(FIND(analysismethod9,'III_Plan comp 438.68 {Plan 10}'!CR$15)),"",'III_Plan comp 438.68 {Plan 10}'!CR$15&amp;analysismethod9)</f>
        <v xml:space="preserve">Network Adequacy Certification Tool (NACT); 
</v>
      </c>
      <c r="EZ132" s="251" t="str">
        <f>IF(ISNUMBER(FIND(analysismethod9,'III_Plan comp 438.68 {Plan 10}'!CS$15)),"",'III_Plan comp 438.68 {Plan 10}'!CS$15&amp;analysismethod9)</f>
        <v xml:space="preserve">Network Adequacy Certification Tool (NACT); 
</v>
      </c>
      <c r="FA132" s="251" t="str">
        <f>IF(ISNUMBER(FIND(analysismethod9,'III_Plan comp 438.68 {Plan 10}'!CT$15)),"",'III_Plan comp 438.68 {Plan 10}'!CT$15&amp;analysismethod9)</f>
        <v xml:space="preserve">Network Adequacy Certification Tool (NACT); 
</v>
      </c>
      <c r="FB132" s="251" t="str">
        <f>IF(ISNUMBER(FIND(analysismethod9,'III_Plan comp 438.68 {Plan 10}'!CU$15)),"",'III_Plan comp 438.68 {Plan 10}'!CU$15&amp;analysismethod9)</f>
        <v xml:space="preserve">Network Adequacy Certification Tool (NACT); 
</v>
      </c>
      <c r="FC132" s="251" t="str">
        <f>IF(ISNUMBER(FIND(analysismethod9,'III_Plan comp 438.68 {Plan 10}'!CV$15)),"",'III_Plan comp 438.68 {Plan 10}'!CV$15&amp;analysismethod9)</f>
        <v xml:space="preserve">Network Adequacy Certification Tool (NACT); 
</v>
      </c>
      <c r="FD132" s="251" t="str">
        <f>IF(ISNUMBER(FIND(analysismethod9,'III_Plan comp 438.68 {Plan 10}'!CW$15)),"",'III_Plan comp 438.68 {Plan 10}'!CW$15&amp;analysismethod9)</f>
        <v xml:space="preserve">Network Adequacy Certification Tool (NACT); 
</v>
      </c>
      <c r="FE132" s="251" t="str">
        <f>IF(ISNUMBER(FIND(analysismethod9,'III_Plan comp 438.68 {Plan 10}'!CX$15)),"",'III_Plan comp 438.68 {Plan 10}'!CX$15&amp;analysismethod9)</f>
        <v xml:space="preserve">Network Adequacy Certification Tool (NACT); 
</v>
      </c>
      <c r="FF132" s="251" t="str">
        <f>IF(ISNUMBER(FIND(analysismethod9,'III_Plan comp 438.68 {Plan 10}'!CY$15)),"",'III_Plan comp 438.68 {Plan 10}'!CY$15&amp;analysismethod9)</f>
        <v xml:space="preserve">Network Adequacy Certification Tool (NACT); 
</v>
      </c>
      <c r="FG132" s="251" t="str">
        <f>IF(ISNUMBER(FIND(analysismethod9,'III_Plan comp 438.68 {Plan 10}'!CZ$15)),"",'III_Plan comp 438.68 {Plan 10}'!CZ$15&amp;analysismethod9)</f>
        <v xml:space="preserve">Network Adequacy Certification Tool (NACT);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Language Capabilities: Contract
IHCP: Contract/Good-faith effort to contract; 
</v>
      </c>
      <c r="BM133" s="254" t="str">
        <f>IF(ISNUMBER(FIND(analysismethod10,'III_Plan comp 438.68 {Plan 10}'!F$15)),"",'III_Plan comp 438.68 {Plan 10}'!F$15&amp;analysismethod10)</f>
        <v xml:space="preserve">Network Adequacy Certification Tool (NACT); 
Geomapping; 
Language Capabilities: Contract
IHCP: Contract/Good-faith effort to contract; 
</v>
      </c>
      <c r="BN133" s="254" t="str">
        <f>IF(ISNUMBER(FIND(analysismethod10,'III_Plan comp 438.68 {Plan 10}'!G$15)),"",'III_Plan comp 438.68 {Plan 10}'!G$15&amp;analysismethod10)</f>
        <v xml:space="preserve">Network Adequacy Certification Tool (NACT); 
Language Capabilities: Contract
IHCP: Contract/Good-faith effort to contract; 
</v>
      </c>
      <c r="BO133" s="254" t="str">
        <f>IF(ISNUMBER(FIND(analysismethod10,'III_Plan comp 438.68 {Plan 10}'!H$15)),"",'III_Plan comp 438.68 {Plan 10}'!H$15&amp;analysismethod10)</f>
        <v xml:space="preserve">Language Capabilities: Contract
IHCP: Contract/Good-faith effort to contract; 
</v>
      </c>
      <c r="BP133" s="254" t="str">
        <f>IF(ISNUMBER(FIND(analysismethod10,'III_Plan comp 438.68 {Plan 10}'!I$15)),"",'III_Plan comp 438.68 {Plan 10}'!I$15&amp;analysismethod10)</f>
        <v xml:space="preserve">Network Adequacy Certification Tool (NACT); 
Language Capabilities: Contract
IHCP: Contract/Good-faith effort to contract; 
</v>
      </c>
      <c r="BQ133" s="254" t="str">
        <f>IF(ISNUMBER(FIND(analysismethod10,'III_Plan comp 438.68 {Plan 10}'!J$15)),"",'III_Plan comp 438.68 {Plan 10}'!J$15&amp;analysismethod10)</f>
        <v xml:space="preserve">Network Adequacy Certification Tool (NACT); 
Language Capabilities: Contract
IHCP: Contract/Good-faith effort to contract; 
</v>
      </c>
      <c r="BR133" s="254" t="str">
        <f>IF(ISNUMBER(FIND(analysismethod10,'III_Plan comp 438.68 {Plan 10}'!K$15)),"",'III_Plan comp 438.68 {Plan 10}'!K$15&amp;analysismethod10)</f>
        <v xml:space="preserve">Language Capabilities: Contract
IHCP: Contract/Good-faith effort to contract; 
</v>
      </c>
      <c r="BS133" s="254" t="str">
        <f>IF(ISNUMBER(FIND(analysismethod10,'III_Plan comp 438.68 {Plan 10}'!L$15)),"",'III_Plan comp 438.68 {Plan 10}'!L$15&amp;analysismethod10)</f>
        <v xml:space="preserve">Language Capabilities: Contract
IHCP: Contract/Good-faith effort to contract; 
</v>
      </c>
      <c r="BT133" s="254" t="str">
        <f>IF(ISNUMBER(FIND(analysismethod10,'III_Plan comp 438.68 {Plan 10}'!M$15)),"",'III_Plan comp 438.68 {Plan 10}'!M$15&amp;analysismethod10)</f>
        <v xml:space="preserve">Language Capabilities: Contract
IHCP: Contract/Good-faith effort to contract; 
</v>
      </c>
      <c r="BU133" s="254" t="str">
        <f>IF(ISNUMBER(FIND(analysismethod10,'III_Plan comp 438.68 {Plan 10}'!N$15)),"",'III_Plan comp 438.68 {Plan 10}'!N$15&amp;analysismethod10)</f>
        <v xml:space="preserve">Language Capabilities: Contract
IHCP: Contract/Good-faith effort to contract; 
</v>
      </c>
      <c r="BV133" s="254" t="str">
        <f>IF(ISNUMBER(FIND(analysismethod10,'III_Plan comp 438.68 {Plan 10}'!O$15)),"",'III_Plan comp 438.68 {Plan 10}'!O$15&amp;analysismethod10)</f>
        <v xml:space="preserve">Language Capabilities: Contract
IHCP: Contract/Good-faith effort to contract; 
</v>
      </c>
      <c r="BW133" s="254" t="str">
        <f>IF(ISNUMBER(FIND(analysismethod10,'III_Plan comp 438.68 {Plan 10}'!P$15)),"",'III_Plan comp 438.68 {Plan 10}'!P$15&amp;analysismethod10)</f>
        <v xml:space="preserve">Language Capabilities: Contract
IHCP: Contract/Good-faith effort to contract; 
</v>
      </c>
      <c r="BX133" s="254" t="str">
        <f>IF(ISNUMBER(FIND(analysismethod10,'III_Plan comp 438.68 {Plan 10}'!Q$15)),"",'III_Plan comp 438.68 {Plan 10}'!Q$15&amp;analysismethod10)</f>
        <v xml:space="preserve">Language Capabilities: Contract
IHCP: Contract/Good-faith effort to contract; 
</v>
      </c>
      <c r="BY133" s="254" t="str">
        <f>IF(ISNUMBER(FIND(analysismethod10,'III_Plan comp 438.68 {Plan 10}'!R$15)),"",'III_Plan comp 438.68 {Plan 10}'!R$15&amp;analysismethod10)</f>
        <v xml:space="preserve">Language Capabilities: Contract
IHCP: Contract/Good-faith effort to contract; 
</v>
      </c>
      <c r="BZ133" s="254" t="str">
        <f>IF(ISNUMBER(FIND(analysismethod10,'III_Plan comp 438.68 {Plan 10}'!S$15)),"",'III_Plan comp 438.68 {Plan 10}'!S$15&amp;analysismethod10)</f>
        <v xml:space="preserve">Language Capabilities: Contract
IHCP: Contract/Good-faith effort to contract; 
</v>
      </c>
      <c r="CA133" s="254" t="str">
        <f>IF(ISNUMBER(FIND(analysismethod10,'III_Plan comp 438.68 {Plan 10}'!T$15)),"",'III_Plan comp 438.68 {Plan 10}'!T$15&amp;analysismethod10)</f>
        <v xml:space="preserve">Language Capabilities: Contract
IHCP: Contract/Good-faith effort to contract; 
</v>
      </c>
      <c r="CB133" s="254" t="str">
        <f>IF(ISNUMBER(FIND(analysismethod10,'III_Plan comp 438.68 {Plan 10}'!U$15)),"",'III_Plan comp 438.68 {Plan 10}'!U$15&amp;analysismethod10)</f>
        <v xml:space="preserve">Language Capabilities: Contract
IHCP: Contract/Good-faith effort to contract; 
</v>
      </c>
      <c r="CC133" s="254" t="str">
        <f>IF(ISNUMBER(FIND(analysismethod10,'III_Plan comp 438.68 {Plan 10}'!V$15)),"",'III_Plan comp 438.68 {Plan 10}'!V$15&amp;analysismethod10)</f>
        <v xml:space="preserve">Language Capabilities: Contract
IHCP: Contract/Good-faith effort to contract; 
</v>
      </c>
      <c r="CD133" s="254" t="str">
        <f>IF(ISNUMBER(FIND(analysismethod10,'III_Plan comp 438.68 {Plan 10}'!W$15)),"",'III_Plan comp 438.68 {Plan 10}'!W$15&amp;analysismethod10)</f>
        <v xml:space="preserve">Language Capabilities: Contract
IHCP: Contract/Good-faith effort to contract; 
</v>
      </c>
      <c r="CE133" s="254" t="str">
        <f>IF(ISNUMBER(FIND(analysismethod10,'III_Plan comp 438.68 {Plan 10}'!X$15)),"",'III_Plan comp 438.68 {Plan 10}'!X$15&amp;analysismethod10)</f>
        <v xml:space="preserve">Language Capabilities: Contract
IHCP: Contract/Good-faith effort to contract; 
</v>
      </c>
      <c r="CF133" s="254" t="str">
        <f>IF(ISNUMBER(FIND(analysismethod10,'III_Plan comp 438.68 {Plan 10}'!Y$15)),"",'III_Plan comp 438.68 {Plan 10}'!Y$15&amp;analysismethod10)</f>
        <v xml:space="preserve">Language Capabilities: Contract
IHCP: Contract/Good-faith effort to contract; 
</v>
      </c>
      <c r="CG133" s="254" t="str">
        <f>IF(ISNUMBER(FIND(analysismethod10,'III_Plan comp 438.68 {Plan 10}'!Z$15)),"",'III_Plan comp 438.68 {Plan 10}'!Z$15&amp;analysismethod10)</f>
        <v xml:space="preserve">Language Capabilities: Contract
IHCP: Contract/Good-faith effort to contract; 
</v>
      </c>
      <c r="CH133" s="254" t="str">
        <f>IF(ISNUMBER(FIND(analysismethod10,'III_Plan comp 438.68 {Plan 10}'!AA$15)),"",'III_Plan comp 438.68 {Plan 10}'!AA$15&amp;analysismethod10)</f>
        <v xml:space="preserve">Language Capabilities: Contract
IHCP: Contract/Good-faith effort to contract; 
</v>
      </c>
      <c r="CI133" s="254" t="str">
        <f>IF(ISNUMBER(FIND(analysismethod10,'III_Plan comp 438.68 {Plan 10}'!AB$15)),"",'III_Plan comp 438.68 {Plan 10}'!AB$15&amp;analysismethod10)</f>
        <v xml:space="preserve">Language Capabilities: Contract
IHCP: Contract/Good-faith effort to contract; 
</v>
      </c>
      <c r="CJ133" s="254" t="str">
        <f>IF(ISNUMBER(FIND(analysismethod10,'III_Plan comp 438.68 {Plan 10}'!AC$15)),"",'III_Plan comp 438.68 {Plan 10}'!AC$15&amp;analysismethod10)</f>
        <v xml:space="preserve">Language Capabilities: Contract
IHCP: Contract/Good-faith effort to contract; 
</v>
      </c>
      <c r="CK133" s="254" t="str">
        <f>IF(ISNUMBER(FIND(analysismethod10,'III_Plan comp 438.68 {Plan 10}'!AD$15)),"",'III_Plan comp 438.68 {Plan 10}'!AD$15&amp;analysismethod10)</f>
        <v xml:space="preserve">Language Capabilities: Contract
IHCP: Contract/Good-faith effort to contract; 
</v>
      </c>
      <c r="CL133" s="254" t="str">
        <f>IF(ISNUMBER(FIND(analysismethod10,'III_Plan comp 438.68 {Plan 10}'!AE$15)),"",'III_Plan comp 438.68 {Plan 10}'!AE$15&amp;analysismethod10)</f>
        <v xml:space="preserve">Language Capabilities: Contract
IHCP: Contract/Good-faith effort to contract; 
</v>
      </c>
      <c r="CM133" s="254" t="str">
        <f>IF(ISNUMBER(FIND(analysismethod10,'III_Plan comp 438.68 {Plan 10}'!AF$15)),"",'III_Plan comp 438.68 {Plan 10}'!AF$15&amp;analysismethod10)</f>
        <v xml:space="preserve">Language Capabilities: Contract
IHCP: Contract/Good-faith effort to contract; 
</v>
      </c>
      <c r="CN133" s="254" t="str">
        <f>IF(ISNUMBER(FIND(analysismethod10,'III_Plan comp 438.68 {Plan 10}'!AG$15)),"",'III_Plan comp 438.68 {Plan 10}'!AG$15&amp;analysismethod10)</f>
        <v xml:space="preserve">Language Capabilities: Contract
IHCP: Contract/Good-faith effort to contract; 
</v>
      </c>
      <c r="CO133" s="254" t="str">
        <f>IF(ISNUMBER(FIND(analysismethod10,'III_Plan comp 438.68 {Plan 10}'!AH$15)),"",'III_Plan comp 438.68 {Plan 10}'!AH$15&amp;analysismethod10)</f>
        <v xml:space="preserve">Language Capabilities: Contract
IHCP: Contract/Good-faith effort to contract; 
</v>
      </c>
      <c r="CP133" s="254" t="str">
        <f>IF(ISNUMBER(FIND(analysismethod10,'III_Plan comp 438.68 {Plan 10}'!AI$15)),"",'III_Plan comp 438.68 {Plan 10}'!AI$15&amp;analysismethod10)</f>
        <v xml:space="preserve">Language Capabilities: Contract
IHCP: Contract/Good-faith effort to contract; 
</v>
      </c>
      <c r="CQ133" s="254" t="str">
        <f>IF(ISNUMBER(FIND(analysismethod10,'III_Plan comp 438.68 {Plan 10}'!AJ$15)),"",'III_Plan comp 438.68 {Plan 10}'!AJ$15&amp;analysismethod10)</f>
        <v xml:space="preserve">Language Capabilities: Contract
IHCP: Contract/Good-faith effort to contract; 
</v>
      </c>
      <c r="CR133" s="254" t="str">
        <f>IF(ISNUMBER(FIND(analysismethod10,'III_Plan comp 438.68 {Plan 10}'!AK$15)),"",'III_Plan comp 438.68 {Plan 10}'!AK$15&amp;analysismethod10)</f>
        <v xml:space="preserve">Language Capabilities: Contract
IHCP: Contract/Good-faith effort to contract; 
</v>
      </c>
      <c r="CS133" s="254" t="str">
        <f>IF(ISNUMBER(FIND(analysismethod10,'III_Plan comp 438.68 {Plan 10}'!AL$15)),"",'III_Plan comp 438.68 {Plan 10}'!AL$15&amp;analysismethod10)</f>
        <v xml:space="preserve">Language Capabilities: Contract
IHCP: Contract/Good-faith effort to contract; 
</v>
      </c>
      <c r="CT133" s="254" t="str">
        <f>IF(ISNUMBER(FIND(analysismethod10,'III_Plan comp 438.68 {Plan 10}'!AM$15)),"",'III_Plan comp 438.68 {Plan 10}'!AM$15&amp;analysismethod10)</f>
        <v xml:space="preserve">Language Capabilities: Contract
IHCP: Contract/Good-faith effort to contract; 
</v>
      </c>
      <c r="CU133" s="254" t="str">
        <f>IF(ISNUMBER(FIND(analysismethod10,'III_Plan comp 438.68 {Plan 10}'!AN$15)),"",'III_Plan comp 438.68 {Plan 10}'!AN$15&amp;analysismethod10)</f>
        <v xml:space="preserve">Language Capabilities: Contract
IHCP: Contract/Good-faith effort to contract; 
</v>
      </c>
      <c r="CV133" s="254" t="str">
        <f>IF(ISNUMBER(FIND(analysismethod10,'III_Plan comp 438.68 {Plan 10}'!AO$15)),"",'III_Plan comp 438.68 {Plan 10}'!AO$15&amp;analysismethod10)</f>
        <v xml:space="preserve">Language Capabilities: Contract
IHCP: Contract/Good-faith effort to contract; 
</v>
      </c>
      <c r="CW133" s="254" t="str">
        <f>IF(ISNUMBER(FIND(analysismethod10,'III_Plan comp 438.68 {Plan 10}'!AP$15)),"",'III_Plan comp 438.68 {Plan 10}'!AP$15&amp;analysismethod10)</f>
        <v xml:space="preserve">Language Capabilities: Contract
IHCP: Contract/Good-faith effort to contract; 
</v>
      </c>
      <c r="CX133" s="254" t="str">
        <f>IF(ISNUMBER(FIND(analysismethod10,'III_Plan comp 438.68 {Plan 10}'!AQ$15)),"",'III_Plan comp 438.68 {Plan 10}'!AQ$15&amp;analysismethod10)</f>
        <v xml:space="preserve">Language Capabilities: Contract
IHCP: Contract/Good-faith effort to contract; 
</v>
      </c>
      <c r="CY133" s="254" t="str">
        <f>IF(ISNUMBER(FIND(analysismethod10,'III_Plan comp 438.68 {Plan 10}'!AR$15)),"",'III_Plan comp 438.68 {Plan 10}'!AR$15&amp;analysismethod10)</f>
        <v xml:space="preserve">Language Capabilities: Contract
IHCP: Contract/Good-faith effort to contract; 
</v>
      </c>
      <c r="CZ133" s="254" t="str">
        <f>IF(ISNUMBER(FIND(analysismethod10,'III_Plan comp 438.68 {Plan 10}'!AS$15)),"",'III_Plan comp 438.68 {Plan 10}'!AS$15&amp;analysismethod10)</f>
        <v xml:space="preserve">Language Capabilities: Contract
IHCP: Contract/Good-faith effort to contract; 
</v>
      </c>
      <c r="DA133" s="254" t="str">
        <f>IF(ISNUMBER(FIND(analysismethod10,'III_Plan comp 438.68 {Plan 10}'!AT$15)),"",'III_Plan comp 438.68 {Plan 10}'!AT$15&amp;analysismethod10)</f>
        <v xml:space="preserve">Language Capabilities: Contract
IHCP: Contract/Good-faith effort to contract; 
</v>
      </c>
      <c r="DB133" s="254" t="str">
        <f>IF(ISNUMBER(FIND(analysismethod10,'III_Plan comp 438.68 {Plan 10}'!AU$15)),"",'III_Plan comp 438.68 {Plan 10}'!AU$15&amp;analysismethod10)</f>
        <v xml:space="preserve">Language Capabilities: Contract
IHCP: Contract/Good-faith effort to contract; 
</v>
      </c>
      <c r="DC133" s="254" t="str">
        <f>IF(ISNUMBER(FIND(analysismethod10,'III_Plan comp 438.68 {Plan 10}'!AV$15)),"",'III_Plan comp 438.68 {Plan 10}'!AV$15&amp;analysismethod10)</f>
        <v xml:space="preserve">Language Capabilities: Contract
IHCP: Contract/Good-faith effort to contract; 
</v>
      </c>
      <c r="DD133" s="254" t="str">
        <f>IF(ISNUMBER(FIND(analysismethod10,'III_Plan comp 438.68 {Plan 10}'!AW$15)),"",'III_Plan comp 438.68 {Plan 10}'!AW$15&amp;analysismethod10)</f>
        <v xml:space="preserve">Language Capabilities: Contract
IHCP: Contract/Good-faith effort to contract; 
</v>
      </c>
      <c r="DE133" s="254" t="str">
        <f>IF(ISNUMBER(FIND(analysismethod10,'III_Plan comp 438.68 {Plan 10}'!AX$15)),"",'III_Plan comp 438.68 {Plan 10}'!AX$15&amp;analysismethod10)</f>
        <v xml:space="preserve">Language Capabilities: Contract
IHCP: Contract/Good-faith effort to contract; 
</v>
      </c>
      <c r="DF133" s="254" t="str">
        <f>IF(ISNUMBER(FIND(analysismethod10,'III_Plan comp 438.68 {Plan 10}'!AY$15)),"",'III_Plan comp 438.68 {Plan 10}'!AY$15&amp;analysismethod10)</f>
        <v xml:space="preserve">Language Capabilities: Contract
IHCP: Contract/Good-faith effort to contract; 
</v>
      </c>
      <c r="DG133" s="254" t="str">
        <f>IF(ISNUMBER(FIND(analysismethod10,'III_Plan comp 438.68 {Plan 10}'!AZ$15)),"",'III_Plan comp 438.68 {Plan 10}'!AZ$15&amp;analysismethod10)</f>
        <v xml:space="preserve">Language Capabilities: Contract
IHCP: Contract/Good-faith effort to contract; 
</v>
      </c>
      <c r="DH133" s="254" t="str">
        <f>IF(ISNUMBER(FIND(analysismethod10,'III_Plan comp 438.68 {Plan 10}'!BA$15)),"",'III_Plan comp 438.68 {Plan 10}'!BA$15&amp;analysismethod10)</f>
        <v xml:space="preserve">Language Capabilities: Contract
IHCP: Contract/Good-faith effort to contract; 
</v>
      </c>
      <c r="DI133" s="254" t="str">
        <f>IF(ISNUMBER(FIND(analysismethod10,'III_Plan comp 438.68 {Plan 10}'!BB$15)),"",'III_Plan comp 438.68 {Plan 10}'!BB$15&amp;analysismethod10)</f>
        <v xml:space="preserve">Language Capabilities: Contract
IHCP: Contract/Good-faith effort to contract; 
</v>
      </c>
      <c r="DJ133" s="254" t="str">
        <f>IF(ISNUMBER(FIND(analysismethod10,'III_Plan comp 438.68 {Plan 10}'!BC$15)),"",'III_Plan comp 438.68 {Plan 10}'!BC$15&amp;analysismethod10)</f>
        <v xml:space="preserve">Language Capabilities: Contract
IHCP: Contract/Good-faith effort to contract; 
</v>
      </c>
      <c r="DK133" s="254" t="str">
        <f>IF(ISNUMBER(FIND(analysismethod10,'III_Plan comp 438.68 {Plan 10}'!BD$15)),"",'III_Plan comp 438.68 {Plan 10}'!BD$15&amp;analysismethod10)</f>
        <v xml:space="preserve">Language Capabilities: Contract
IHCP: Contract/Good-faith effort to contract; 
</v>
      </c>
      <c r="DL133" s="254" t="str">
        <f>IF(ISNUMBER(FIND(analysismethod10,'III_Plan comp 438.68 {Plan 10}'!BE$15)),"",'III_Plan comp 438.68 {Plan 10}'!BE$15&amp;analysismethod10)</f>
        <v xml:space="preserve">Language Capabilities: Contract
IHCP: Contract/Good-faith effort to contract; 
</v>
      </c>
      <c r="DM133" s="254" t="str">
        <f>IF(ISNUMBER(FIND(analysismethod10,'III_Plan comp 438.68 {Plan 10}'!BF$15)),"",'III_Plan comp 438.68 {Plan 10}'!BF$15&amp;analysismethod10)</f>
        <v xml:space="preserve">Language Capabilities: Contract
IHCP: Contract/Good-faith effort to contract; 
</v>
      </c>
      <c r="DN133" s="254" t="str">
        <f>IF(ISNUMBER(FIND(analysismethod10,'III_Plan comp 438.68 {Plan 10}'!BG$15)),"",'III_Plan comp 438.68 {Plan 10}'!BG$15&amp;analysismethod10)</f>
        <v xml:space="preserve">Language Capabilities: Contract
IHCP: Contract/Good-faith effort to contract; 
</v>
      </c>
      <c r="DO133" s="254" t="str">
        <f>IF(ISNUMBER(FIND(analysismethod10,'III_Plan comp 438.68 {Plan 10}'!BH$15)),"",'III_Plan comp 438.68 {Plan 10}'!BH$15&amp;analysismethod10)</f>
        <v xml:space="preserve">Language Capabilities: Contract
IHCP: Contract/Good-faith effort to contract; 
</v>
      </c>
      <c r="DP133" s="254" t="str">
        <f>IF(ISNUMBER(FIND(analysismethod10,'III_Plan comp 438.68 {Plan 10}'!BI$15)),"",'III_Plan comp 438.68 {Plan 10}'!BI$15&amp;analysismethod10)</f>
        <v xml:space="preserve">Language Capabilities: Contract
IHCP: Contract/Good-faith effort to contract; 
</v>
      </c>
      <c r="DQ133" s="254" t="str">
        <f>IF(ISNUMBER(FIND(analysismethod10,'III_Plan comp 438.68 {Plan 10}'!BJ$15)),"",'III_Plan comp 438.68 {Plan 10}'!BJ$15&amp;analysismethod10)</f>
        <v xml:space="preserve">Language Capabilities: Contract
IHCP: Contract/Good-faith effort to contract; 
</v>
      </c>
      <c r="DR133" s="254" t="str">
        <f>IF(ISNUMBER(FIND(analysismethod10,'III_Plan comp 438.68 {Plan 10}'!BK$15)),"",'III_Plan comp 438.68 {Plan 10}'!BK$15&amp;analysismethod10)</f>
        <v xml:space="preserve">Language Capabilities: Contract
IHCP: Contract/Good-faith effort to contract; 
</v>
      </c>
      <c r="DS133" s="254" t="str">
        <f>IF(ISNUMBER(FIND(analysismethod10,'III_Plan comp 438.68 {Plan 10}'!BL$15)),"",'III_Plan comp 438.68 {Plan 10}'!BL$15&amp;analysismethod10)</f>
        <v xml:space="preserve">Language Capabilities: Contract
IHCP: Contract/Good-faith effort to contract; 
</v>
      </c>
      <c r="DT133" s="254" t="str">
        <f>IF(ISNUMBER(FIND(analysismethod10,'III_Plan comp 438.68 {Plan 10}'!BM$15)),"",'III_Plan comp 438.68 {Plan 10}'!BM$15&amp;analysismethod10)</f>
        <v xml:space="preserve">Language Capabilities: Contract
IHCP: Contract/Good-faith effort to contract; 
</v>
      </c>
      <c r="DU133" s="254" t="str">
        <f>IF(ISNUMBER(FIND(analysismethod10,'III_Plan comp 438.68 {Plan 10}'!BN$15)),"",'III_Plan comp 438.68 {Plan 10}'!BN$15&amp;analysismethod10)</f>
        <v xml:space="preserve">Language Capabilities: Contract
IHCP: Contract/Good-faith effort to contract; 
</v>
      </c>
      <c r="DV133" s="254" t="str">
        <f>IF(ISNUMBER(FIND(analysismethod10,'III_Plan comp 438.68 {Plan 10}'!BO$15)),"",'III_Plan comp 438.68 {Plan 10}'!BO$15&amp;analysismethod10)</f>
        <v xml:space="preserve">Language Capabilities: Contract
IHCP: Contract/Good-faith effort to contract; 
</v>
      </c>
      <c r="DW133" s="254" t="str">
        <f>IF(ISNUMBER(FIND(analysismethod10,'III_Plan comp 438.68 {Plan 10}'!BP$15)),"",'III_Plan comp 438.68 {Plan 10}'!BP$15&amp;analysismethod10)</f>
        <v xml:space="preserve">Language Capabilities: Contract
IHCP: Contract/Good-faith effort to contract; 
</v>
      </c>
      <c r="DX133" s="254" t="str">
        <f>IF(ISNUMBER(FIND(analysismethod10,'III_Plan comp 438.68 {Plan 10}'!BQ$15)),"",'III_Plan comp 438.68 {Plan 10}'!BQ$15&amp;analysismethod10)</f>
        <v xml:space="preserve">Language Capabilities: Contract
IHCP: Contract/Good-faith effort to contract; 
</v>
      </c>
      <c r="DY133" s="254" t="str">
        <f>IF(ISNUMBER(FIND(analysismethod10,'III_Plan comp 438.68 {Plan 10}'!BR$15)),"",'III_Plan comp 438.68 {Plan 10}'!BR$15&amp;analysismethod10)</f>
        <v xml:space="preserve">Language Capabilities: Contract
IHCP: Contract/Good-faith effort to contract; 
</v>
      </c>
      <c r="DZ133" s="254" t="str">
        <f>IF(ISNUMBER(FIND(analysismethod10,'III_Plan comp 438.68 {Plan 10}'!BS$15)),"",'III_Plan comp 438.68 {Plan 10}'!BS$15&amp;analysismethod10)</f>
        <v xml:space="preserve">Language Capabilities: Contract
IHCP: Contract/Good-faith effort to contract; 
</v>
      </c>
      <c r="EA133" s="254" t="str">
        <f>IF(ISNUMBER(FIND(analysismethod10,'III_Plan comp 438.68 {Plan 10}'!BT$15)),"",'III_Plan comp 438.68 {Plan 10}'!BT$15&amp;analysismethod10)</f>
        <v xml:space="preserve">Language Capabilities: Contract
IHCP: Contract/Good-faith effort to contract; 
</v>
      </c>
      <c r="EB133" s="254" t="str">
        <f>IF(ISNUMBER(FIND(analysismethod10,'III_Plan comp 438.68 {Plan 10}'!BU$15)),"",'III_Plan comp 438.68 {Plan 10}'!BU$15&amp;analysismethod10)</f>
        <v xml:space="preserve">Language Capabilities: Contract
IHCP: Contract/Good-faith effort to contract; 
</v>
      </c>
      <c r="EC133" s="254" t="str">
        <f>IF(ISNUMBER(FIND(analysismethod10,'III_Plan comp 438.68 {Plan 10}'!BV$15)),"",'III_Plan comp 438.68 {Plan 10}'!BV$15&amp;analysismethod10)</f>
        <v xml:space="preserve">Language Capabilities: Contract
IHCP: Contract/Good-faith effort to contract; 
</v>
      </c>
      <c r="ED133" s="254" t="str">
        <f>IF(ISNUMBER(FIND(analysismethod10,'III_Plan comp 438.68 {Plan 10}'!BW$15)),"",'III_Plan comp 438.68 {Plan 10}'!BW$15&amp;analysismethod10)</f>
        <v xml:space="preserve">Language Capabilities: Contract
IHCP: Contract/Good-faith effort to contract; 
</v>
      </c>
      <c r="EE133" s="254" t="str">
        <f>IF(ISNUMBER(FIND(analysismethod10,'III_Plan comp 438.68 {Plan 10}'!BX$15)),"",'III_Plan comp 438.68 {Plan 10}'!BX$15&amp;analysismethod10)</f>
        <v xml:space="preserve">Language Capabilities: Contract
IHCP: Contract/Good-faith effort to contract; 
</v>
      </c>
      <c r="EF133" s="254" t="str">
        <f>IF(ISNUMBER(FIND(analysismethod10,'III_Plan comp 438.68 {Plan 10}'!BY$15)),"",'III_Plan comp 438.68 {Plan 10}'!BY$15&amp;analysismethod10)</f>
        <v xml:space="preserve">Language Capabilities: Contract
IHCP: Contract/Good-faith effort to contract; 
</v>
      </c>
      <c r="EG133" s="254" t="str">
        <f>IF(ISNUMBER(FIND(analysismethod10,'III_Plan comp 438.68 {Plan 10}'!BZ$15)),"",'III_Plan comp 438.68 {Plan 10}'!BZ$15&amp;analysismethod10)</f>
        <v xml:space="preserve">Language Capabilities: Contract
IHCP: Contract/Good-faith effort to contract; 
</v>
      </c>
      <c r="EH133" s="254" t="str">
        <f>IF(ISNUMBER(FIND(analysismethod10,'III_Plan comp 438.68 {Plan 10}'!CA$15)),"",'III_Plan comp 438.68 {Plan 10}'!CA$15&amp;analysismethod10)</f>
        <v xml:space="preserve">Language Capabilities: Contract
IHCP: Contract/Good-faith effort to contract; 
</v>
      </c>
      <c r="EI133" s="254" t="str">
        <f>IF(ISNUMBER(FIND(analysismethod10,'III_Plan comp 438.68 {Plan 10}'!CB$15)),"",'III_Plan comp 438.68 {Plan 10}'!CB$15&amp;analysismethod10)</f>
        <v xml:space="preserve">Language Capabilities: Contract
IHCP: Contract/Good-faith effort to contract; 
</v>
      </c>
      <c r="EJ133" s="254" t="str">
        <f>IF(ISNUMBER(FIND(analysismethod10,'III_Plan comp 438.68 {Plan 10}'!CC$15)),"",'III_Plan comp 438.68 {Plan 10}'!CC$15&amp;analysismethod10)</f>
        <v xml:space="preserve">Language Capabilities: Contract
IHCP: Contract/Good-faith effort to contract; 
</v>
      </c>
      <c r="EK133" s="254" t="str">
        <f>IF(ISNUMBER(FIND(analysismethod10,'III_Plan comp 438.68 {Plan 10}'!CD$15)),"",'III_Plan comp 438.68 {Plan 10}'!CD$15&amp;analysismethod10)</f>
        <v xml:space="preserve">Language Capabilities: Contract
IHCP: Contract/Good-faith effort to contract; 
</v>
      </c>
      <c r="EL133" s="254" t="str">
        <f>IF(ISNUMBER(FIND(analysismethod10,'III_Plan comp 438.68 {Plan 10}'!CE$15)),"",'III_Plan comp 438.68 {Plan 10}'!CE$15&amp;analysismethod10)</f>
        <v xml:space="preserve">Language Capabilities: Contract
IHCP: Contract/Good-faith effort to contract; 
</v>
      </c>
      <c r="EM133" s="254" t="str">
        <f>IF(ISNUMBER(FIND(analysismethod10,'III_Plan comp 438.68 {Plan 10}'!CF$15)),"",'III_Plan comp 438.68 {Plan 10}'!CF$15&amp;analysismethod10)</f>
        <v xml:space="preserve">Language Capabilities: Contract
IHCP: Contract/Good-faith effort to contract; 
</v>
      </c>
      <c r="EN133" s="254" t="str">
        <f>IF(ISNUMBER(FIND(analysismethod10,'III_Plan comp 438.68 {Plan 10}'!CG$15)),"",'III_Plan comp 438.68 {Plan 10}'!CG$15&amp;analysismethod10)</f>
        <v xml:space="preserve">Language Capabilities: Contract
IHCP: Contract/Good-faith effort to contract; 
</v>
      </c>
      <c r="EO133" s="254" t="str">
        <f>IF(ISNUMBER(FIND(analysismethod10,'III_Plan comp 438.68 {Plan 10}'!CH$15)),"",'III_Plan comp 438.68 {Plan 10}'!CH$15&amp;analysismethod10)</f>
        <v xml:space="preserve">Language Capabilities: Contract
IHCP: Contract/Good-faith effort to contract; 
</v>
      </c>
      <c r="EP133" s="254" t="str">
        <f>IF(ISNUMBER(FIND(analysismethod10,'III_Plan comp 438.68 {Plan 10}'!CI$15)),"",'III_Plan comp 438.68 {Plan 10}'!CI$15&amp;analysismethod10)</f>
        <v xml:space="preserve">Language Capabilities: Contract
IHCP: Contract/Good-faith effort to contract; 
</v>
      </c>
      <c r="EQ133" s="254" t="str">
        <f>IF(ISNUMBER(FIND(analysismethod10,'III_Plan comp 438.68 {Plan 10}'!CJ$15)),"",'III_Plan comp 438.68 {Plan 10}'!CJ$15&amp;analysismethod10)</f>
        <v xml:space="preserve">Language Capabilities: Contract
IHCP: Contract/Good-faith effort to contract; 
</v>
      </c>
      <c r="ER133" s="254" t="str">
        <f>IF(ISNUMBER(FIND(analysismethod10,'III_Plan comp 438.68 {Plan 10}'!CK$15)),"",'III_Plan comp 438.68 {Plan 10}'!CK$15&amp;analysismethod10)</f>
        <v xml:space="preserve">Language Capabilities: Contract
IHCP: Contract/Good-faith effort to contract; 
</v>
      </c>
      <c r="ES133" s="254" t="str">
        <f>IF(ISNUMBER(FIND(analysismethod10,'III_Plan comp 438.68 {Plan 10}'!CL$15)),"",'III_Plan comp 438.68 {Plan 10}'!CL$15&amp;analysismethod10)</f>
        <v xml:space="preserve">Language Capabilities: Contract
IHCP: Contract/Good-faith effort to contract; 
</v>
      </c>
      <c r="ET133" s="254" t="str">
        <f>IF(ISNUMBER(FIND(analysismethod10,'III_Plan comp 438.68 {Plan 10}'!CM$15)),"",'III_Plan comp 438.68 {Plan 10}'!CM$15&amp;analysismethod10)</f>
        <v xml:space="preserve">Language Capabilities: Contract
IHCP: Contract/Good-faith effort to contract; 
</v>
      </c>
      <c r="EU133" s="254" t="str">
        <f>IF(ISNUMBER(FIND(analysismethod10,'III_Plan comp 438.68 {Plan 10}'!CN$15)),"",'III_Plan comp 438.68 {Plan 10}'!CN$15&amp;analysismethod10)</f>
        <v xml:space="preserve">Language Capabilities: Contract
IHCP: Contract/Good-faith effort to contract; 
</v>
      </c>
      <c r="EV133" s="254" t="str">
        <f>IF(ISNUMBER(FIND(analysismethod10,'III_Plan comp 438.68 {Plan 10}'!CO$15)),"",'III_Plan comp 438.68 {Plan 10}'!CO$15&amp;analysismethod10)</f>
        <v xml:space="preserve">Language Capabilities: Contract
IHCP: Contract/Good-faith effort to contract; 
</v>
      </c>
      <c r="EW133" s="254" t="str">
        <f>IF(ISNUMBER(FIND(analysismethod10,'III_Plan comp 438.68 {Plan 10}'!CP$15)),"",'III_Plan comp 438.68 {Plan 10}'!CP$15&amp;analysismethod10)</f>
        <v xml:space="preserve">Language Capabilities: Contract
IHCP: Contract/Good-faith effort to contract; 
</v>
      </c>
      <c r="EX133" s="254" t="str">
        <f>IF(ISNUMBER(FIND(analysismethod10,'III_Plan comp 438.68 {Plan 10}'!CQ$15)),"",'III_Plan comp 438.68 {Plan 10}'!CQ$15&amp;analysismethod10)</f>
        <v xml:space="preserve">Language Capabilities: Contract
IHCP: Contract/Good-faith effort to contract; 
</v>
      </c>
      <c r="EY133" s="254" t="str">
        <f>IF(ISNUMBER(FIND(analysismethod10,'III_Plan comp 438.68 {Plan 10}'!CR$15)),"",'III_Plan comp 438.68 {Plan 10}'!CR$15&amp;analysismethod10)</f>
        <v xml:space="preserve">Language Capabilities: Contract
IHCP: Contract/Good-faith effort to contract; 
</v>
      </c>
      <c r="EZ133" s="254" t="str">
        <f>IF(ISNUMBER(FIND(analysismethod10,'III_Plan comp 438.68 {Plan 10}'!CS$15)),"",'III_Plan comp 438.68 {Plan 10}'!CS$15&amp;analysismethod10)</f>
        <v xml:space="preserve">Language Capabilities: Contract
IHCP: Contract/Good-faith effort to contract; 
</v>
      </c>
      <c r="FA133" s="254" t="str">
        <f>IF(ISNUMBER(FIND(analysismethod10,'III_Plan comp 438.68 {Plan 10}'!CT$15)),"",'III_Plan comp 438.68 {Plan 10}'!CT$15&amp;analysismethod10)</f>
        <v xml:space="preserve">Language Capabilities: Contract
IHCP: Contract/Good-faith effort to contract; 
</v>
      </c>
      <c r="FB133" s="254" t="str">
        <f>IF(ISNUMBER(FIND(analysismethod10,'III_Plan comp 438.68 {Plan 10}'!CU$15)),"",'III_Plan comp 438.68 {Plan 10}'!CU$15&amp;analysismethod10)</f>
        <v xml:space="preserve">Language Capabilities: Contract
IHCP: Contract/Good-faith effort to contract; 
</v>
      </c>
      <c r="FC133" s="254" t="str">
        <f>IF(ISNUMBER(FIND(analysismethod10,'III_Plan comp 438.68 {Plan 10}'!CV$15)),"",'III_Plan comp 438.68 {Plan 10}'!CV$15&amp;analysismethod10)</f>
        <v xml:space="preserve">Language Capabilities: Contract
IHCP: Contract/Good-faith effort to contract; 
</v>
      </c>
      <c r="FD133" s="254" t="str">
        <f>IF(ISNUMBER(FIND(analysismethod10,'III_Plan comp 438.68 {Plan 10}'!CW$15)),"",'III_Plan comp 438.68 {Plan 10}'!CW$15&amp;analysismethod10)</f>
        <v xml:space="preserve">Language Capabilities: Contract
IHCP: Contract/Good-faith effort to contract; 
</v>
      </c>
      <c r="FE133" s="254" t="str">
        <f>IF(ISNUMBER(FIND(analysismethod10,'III_Plan comp 438.68 {Plan 10}'!CX$15)),"",'III_Plan comp 438.68 {Plan 10}'!CX$15&amp;analysismethod10)</f>
        <v xml:space="preserve">Language Capabilities: Contract
IHCP: Contract/Good-faith effort to contract; 
</v>
      </c>
      <c r="FF133" s="254" t="str">
        <f>IF(ISNUMBER(FIND(analysismethod10,'III_Plan comp 438.68 {Plan 10}'!CY$15)),"",'III_Plan comp 438.68 {Plan 10}'!CY$15&amp;analysismethod10)</f>
        <v xml:space="preserve">Language Capabilities: Contract
IHCP: Contract/Good-faith effort to contract; 
</v>
      </c>
      <c r="FG133" s="254" t="str">
        <f>IF(ISNUMBER(FIND(analysismethod10,'III_Plan comp 438.68 {Plan 10}'!CZ$15)),"",'III_Plan comp 438.68 {Plan 10}'!CZ$15&amp;analysismethod10)</f>
        <v xml:space="preserve">Language Capabilities: Contract
IHCP: Contract/Good-faith effort to contract;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110" zoomScaleNormal="110" workbookViewId="0">
      <pane ySplit="1" topLeftCell="A2" activePane="bottomLeft" state="frozen"/>
      <selection pane="bottomLeft" activeCell="E9" sqref="E9"/>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2" t="s">
        <v>48</v>
      </c>
      <c r="B2" s="293"/>
      <c r="C2" s="294"/>
      <c r="D2" s="216"/>
      <c r="E2" s="217"/>
      <c r="F2" s="40"/>
    </row>
    <row r="3" spans="1:18" s="2" customFormat="1" ht="16.899999999999999" customHeight="1">
      <c r="A3" s="295" t="s">
        <v>49</v>
      </c>
      <c r="B3" s="296"/>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7"/>
      <c r="B5" s="298"/>
      <c r="C5" s="299"/>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90" t="s">
        <v>60</v>
      </c>
      <c r="C8" s="291"/>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7" t="s">
        <v>72</v>
      </c>
      <c r="B13" s="288"/>
      <c r="C13" s="289"/>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6" t="s">
        <v>101</v>
      </c>
      <c r="B23" s="286"/>
      <c r="C23" s="286"/>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7" t="s">
        <v>125</v>
      </c>
      <c r="B36" s="288"/>
      <c r="C36" s="289"/>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7" t="s">
        <v>148</v>
      </c>
      <c r="B48" s="288"/>
      <c r="C48" s="289"/>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81"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82" t="s">
        <v>69</v>
      </c>
      <c r="E51" s="49" t="s">
        <v>154</v>
      </c>
      <c r="F51" s="2"/>
      <c r="G51" s="2"/>
      <c r="H51" s="2"/>
      <c r="I51" s="2"/>
      <c r="J51" s="2"/>
      <c r="K51" s="2"/>
      <c r="L51" s="2"/>
      <c r="M51" s="2"/>
      <c r="N51" s="2"/>
      <c r="O51" s="2"/>
      <c r="P51" s="2"/>
      <c r="Q51" s="2"/>
      <c r="R51" s="2"/>
    </row>
    <row r="52" spans="1:18" ht="84.7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81"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82"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81"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82"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81" t="s">
        <v>150</v>
      </c>
      <c r="D62" s="162" t="s">
        <v>84</v>
      </c>
      <c r="E62" s="177" t="s">
        <v>159</v>
      </c>
    </row>
    <row r="63" spans="1:18" ht="28.5">
      <c r="A63" s="16" t="s">
        <v>55</v>
      </c>
      <c r="B63" s="147" t="s">
        <v>152</v>
      </c>
      <c r="C63" s="15" t="s">
        <v>153</v>
      </c>
      <c r="D63" s="282"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81" t="s">
        <v>150</v>
      </c>
      <c r="D66" s="162" t="s">
        <v>84</v>
      </c>
      <c r="E66" s="177" t="s">
        <v>159</v>
      </c>
    </row>
    <row r="67" spans="1:5" ht="28.5">
      <c r="A67" s="16" t="s">
        <v>55</v>
      </c>
      <c r="B67" s="147" t="s">
        <v>152</v>
      </c>
      <c r="C67" s="15" t="s">
        <v>153</v>
      </c>
      <c r="D67" s="282"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81" t="s">
        <v>150</v>
      </c>
      <c r="D70" s="162" t="s">
        <v>84</v>
      </c>
      <c r="E70" s="177" t="s">
        <v>159</v>
      </c>
    </row>
    <row r="71" spans="1:5" ht="28.5">
      <c r="A71" s="16" t="s">
        <v>55</v>
      </c>
      <c r="B71" s="147" t="s">
        <v>152</v>
      </c>
      <c r="C71" s="15" t="s">
        <v>153</v>
      </c>
      <c r="D71" s="282"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81" t="s">
        <v>150</v>
      </c>
      <c r="D74" s="162" t="s">
        <v>84</v>
      </c>
      <c r="E74" s="177" t="s">
        <v>159</v>
      </c>
    </row>
    <row r="75" spans="1:5" ht="28.5">
      <c r="A75" s="16" t="s">
        <v>55</v>
      </c>
      <c r="B75" s="166" t="s">
        <v>152</v>
      </c>
      <c r="C75" s="15" t="s">
        <v>153</v>
      </c>
      <c r="D75" s="282"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8.25">
      <c r="A80" s="16" t="s">
        <v>55</v>
      </c>
      <c r="B80" s="166" t="s">
        <v>172</v>
      </c>
      <c r="C80" s="171" t="s">
        <v>173</v>
      </c>
      <c r="D80" s="151" t="s">
        <v>58</v>
      </c>
      <c r="E80" s="177" t="s">
        <v>174</v>
      </c>
    </row>
    <row r="81" spans="1:5" ht="28.5">
      <c r="A81" s="16" t="s">
        <v>55</v>
      </c>
      <c r="B81" s="166" t="s">
        <v>152</v>
      </c>
      <c r="C81" s="15" t="s">
        <v>153</v>
      </c>
      <c r="D81" s="282" t="s">
        <v>69</v>
      </c>
      <c r="E81" s="49" t="s">
        <v>154</v>
      </c>
    </row>
    <row r="82" spans="1: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c r="A85" s="16" t="s">
        <v>55</v>
      </c>
      <c r="B85" s="166" t="s">
        <v>169</v>
      </c>
      <c r="C85" s="170" t="s">
        <v>170</v>
      </c>
      <c r="D85" s="151" t="s">
        <v>58</v>
      </c>
      <c r="E85" s="49" t="s">
        <v>175</v>
      </c>
    </row>
    <row r="86" spans="1:5" ht="98.25">
      <c r="A86" s="16" t="s">
        <v>55</v>
      </c>
      <c r="B86" s="166" t="s">
        <v>172</v>
      </c>
      <c r="C86" s="171" t="s">
        <v>173</v>
      </c>
      <c r="D86" s="151" t="s">
        <v>58</v>
      </c>
      <c r="E86" s="177" t="s">
        <v>174</v>
      </c>
    </row>
    <row r="87" spans="1:5" ht="28.5">
      <c r="A87" s="16" t="s">
        <v>55</v>
      </c>
      <c r="B87" s="166" t="s">
        <v>152</v>
      </c>
      <c r="C87" s="15" t="s">
        <v>153</v>
      </c>
      <c r="D87" s="282" t="s">
        <v>69</v>
      </c>
      <c r="E87" s="49" t="s">
        <v>154</v>
      </c>
    </row>
    <row r="88" spans="1:5" ht="84.7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ht="42">
      <c r="A91" s="16" t="s">
        <v>55</v>
      </c>
      <c r="B91" s="166" t="s">
        <v>169</v>
      </c>
      <c r="C91" s="170" t="s">
        <v>170</v>
      </c>
      <c r="D91" s="151" t="s">
        <v>58</v>
      </c>
      <c r="E91" s="49" t="s">
        <v>176</v>
      </c>
    </row>
    <row r="92" spans="1:5" ht="98.25">
      <c r="A92" s="16" t="s">
        <v>55</v>
      </c>
      <c r="B92" s="166" t="s">
        <v>172</v>
      </c>
      <c r="C92" s="171" t="s">
        <v>173</v>
      </c>
      <c r="D92" s="151" t="s">
        <v>58</v>
      </c>
      <c r="E92" s="177" t="s">
        <v>174</v>
      </c>
    </row>
    <row r="93" spans="1:5" ht="28.5">
      <c r="A93" s="16" t="s">
        <v>55</v>
      </c>
      <c r="B93" s="166" t="s">
        <v>152</v>
      </c>
      <c r="C93" s="15" t="s">
        <v>153</v>
      </c>
      <c r="D93" s="282" t="s">
        <v>69</v>
      </c>
      <c r="E93" s="49" t="s">
        <v>154</v>
      </c>
    </row>
    <row r="94" spans="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4" activePane="bottomRight" state="frozen"/>
      <selection pane="bottomRight" activeCell="A13" sqref="A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302" t="s">
        <v>278</v>
      </c>
      <c r="B2" s="303"/>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2" t="s">
        <v>279</v>
      </c>
      <c r="B3" s="303"/>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7" t="s">
        <v>281</v>
      </c>
      <c r="B5" s="288"/>
      <c r="C5" s="288"/>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134</v>
      </c>
      <c r="F7" s="60" t="s">
        <v>134</v>
      </c>
      <c r="G7" s="60" t="s">
        <v>134</v>
      </c>
      <c r="H7" s="60" t="s">
        <v>134</v>
      </c>
      <c r="I7" s="60" t="s">
        <v>134</v>
      </c>
      <c r="J7" s="60" t="s">
        <v>134</v>
      </c>
      <c r="K7" s="60" t="s">
        <v>134</v>
      </c>
      <c r="L7" s="60" t="s">
        <v>134</v>
      </c>
      <c r="M7" s="60" t="s">
        <v>134</v>
      </c>
      <c r="N7" s="60" t="s">
        <v>134</v>
      </c>
      <c r="O7" s="60" t="s">
        <v>134</v>
      </c>
      <c r="P7" s="60" t="s">
        <v>134</v>
      </c>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114">
      <c r="A8" s="16" t="s">
        <v>285</v>
      </c>
      <c r="B8" s="15" t="s">
        <v>286</v>
      </c>
      <c r="C8" s="15" t="s">
        <v>287</v>
      </c>
      <c r="D8" s="15" t="s">
        <v>58</v>
      </c>
      <c r="E8" s="276" t="s">
        <v>288</v>
      </c>
      <c r="F8" s="276" t="s">
        <v>289</v>
      </c>
      <c r="G8" s="276" t="s">
        <v>290</v>
      </c>
      <c r="H8" s="276" t="s">
        <v>291</v>
      </c>
      <c r="I8" s="276" t="s">
        <v>292</v>
      </c>
      <c r="J8" s="276" t="s">
        <v>293</v>
      </c>
      <c r="K8" s="276" t="s">
        <v>294</v>
      </c>
      <c r="L8" s="276" t="s">
        <v>295</v>
      </c>
      <c r="M8" s="276" t="s">
        <v>296</v>
      </c>
      <c r="N8" s="276" t="s">
        <v>297</v>
      </c>
      <c r="O8" s="276" t="s">
        <v>298</v>
      </c>
      <c r="P8" s="276" t="s">
        <v>298</v>
      </c>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299</v>
      </c>
      <c r="B9" s="15" t="s">
        <v>300</v>
      </c>
      <c r="C9" s="9" t="s">
        <v>301</v>
      </c>
      <c r="D9" s="15" t="s">
        <v>69</v>
      </c>
      <c r="E9" s="56" t="s">
        <v>302</v>
      </c>
      <c r="F9" s="60" t="s">
        <v>302</v>
      </c>
      <c r="G9" s="60" t="s">
        <v>303</v>
      </c>
      <c r="H9" s="60" t="s">
        <v>303</v>
      </c>
      <c r="I9" s="60" t="s">
        <v>303</v>
      </c>
      <c r="J9" s="60" t="s">
        <v>303</v>
      </c>
      <c r="K9" s="60" t="s">
        <v>304</v>
      </c>
      <c r="L9" s="60" t="s">
        <v>304</v>
      </c>
      <c r="M9" s="60" t="s">
        <v>304</v>
      </c>
      <c r="N9" s="60" t="s">
        <v>304</v>
      </c>
      <c r="O9" s="60" t="s">
        <v>305</v>
      </c>
      <c r="P9" s="60" t="s">
        <v>306</v>
      </c>
      <c r="Q9" s="60"/>
      <c r="R9" s="60"/>
      <c r="S9" s="60"/>
      <c r="T9" s="60"/>
      <c r="U9" s="60"/>
      <c r="V9" s="60"/>
      <c r="W9" s="60"/>
      <c r="X9" s="60"/>
      <c r="Y9" s="60"/>
      <c r="Z9" s="60"/>
      <c r="AA9" s="60"/>
      <c r="AB9" s="60"/>
      <c r="AC9" s="60"/>
      <c r="AD9" s="60"/>
      <c r="AE9" s="60" t="s">
        <v>307</v>
      </c>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42.25">
      <c r="A10" s="16" t="s">
        <v>308</v>
      </c>
      <c r="B10" s="15" t="s">
        <v>309</v>
      </c>
      <c r="C10" s="9" t="s">
        <v>310</v>
      </c>
      <c r="D10" s="15" t="s">
        <v>58</v>
      </c>
      <c r="E10" s="56" t="s">
        <v>311</v>
      </c>
      <c r="F10" s="60" t="s">
        <v>312</v>
      </c>
      <c r="G10" s="276" t="s">
        <v>313</v>
      </c>
      <c r="H10" s="276" t="s">
        <v>314</v>
      </c>
      <c r="I10" s="276" t="s">
        <v>315</v>
      </c>
      <c r="J10" s="276" t="s">
        <v>316</v>
      </c>
      <c r="K10" s="276" t="s">
        <v>317</v>
      </c>
      <c r="L10" s="276" t="s">
        <v>317</v>
      </c>
      <c r="M10" s="276" t="s">
        <v>317</v>
      </c>
      <c r="N10" s="276" t="s">
        <v>317</v>
      </c>
      <c r="O10" s="60" t="s">
        <v>318</v>
      </c>
      <c r="P10" s="60" t="s">
        <v>319</v>
      </c>
      <c r="Q10" s="60"/>
      <c r="R10" s="60"/>
      <c r="S10" s="60"/>
      <c r="T10" s="60"/>
      <c r="U10" s="60"/>
      <c r="V10" s="60"/>
      <c r="W10" s="60"/>
      <c r="X10" s="60"/>
      <c r="Y10" s="60"/>
      <c r="Z10" s="60"/>
      <c r="AA10" s="60"/>
      <c r="AB10" s="60"/>
      <c r="AC10" s="60"/>
      <c r="AD10" s="60"/>
      <c r="AE10" s="60" t="s">
        <v>307</v>
      </c>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4" t="s">
        <v>320</v>
      </c>
      <c r="C11" s="305"/>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300" t="s">
        <v>321</v>
      </c>
      <c r="C12" s="301"/>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26.75">
      <c r="A13" s="16" t="s">
        <v>322</v>
      </c>
      <c r="B13" s="158" t="s">
        <v>323</v>
      </c>
      <c r="C13" s="158" t="s">
        <v>324</v>
      </c>
      <c r="D13" s="15" t="s">
        <v>325</v>
      </c>
      <c r="E13" s="93" t="s">
        <v>326</v>
      </c>
      <c r="F13" s="68" t="s">
        <v>326</v>
      </c>
      <c r="G13" s="68" t="s">
        <v>327</v>
      </c>
      <c r="H13" s="68" t="s">
        <v>327</v>
      </c>
      <c r="I13" s="68" t="s">
        <v>327</v>
      </c>
      <c r="J13" s="68" t="s">
        <v>327</v>
      </c>
      <c r="K13" s="68" t="s">
        <v>328</v>
      </c>
      <c r="L13" s="68" t="s">
        <v>328</v>
      </c>
      <c r="M13" s="68" t="s">
        <v>328</v>
      </c>
      <c r="N13" s="68" t="s">
        <v>328</v>
      </c>
      <c r="O13" s="68" t="s">
        <v>329</v>
      </c>
      <c r="P13" s="68" t="s">
        <v>329</v>
      </c>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330</v>
      </c>
      <c r="B14" s="158" t="s">
        <v>331</v>
      </c>
      <c r="C14" s="194" t="s">
        <v>332</v>
      </c>
      <c r="D14" s="15" t="s">
        <v>69</v>
      </c>
      <c r="E14" s="56" t="s">
        <v>333</v>
      </c>
      <c r="F14" s="60" t="s">
        <v>333</v>
      </c>
      <c r="G14" s="60" t="s">
        <v>333</v>
      </c>
      <c r="H14" s="60" t="s">
        <v>333</v>
      </c>
      <c r="I14" s="60" t="s">
        <v>333</v>
      </c>
      <c r="J14" s="60" t="s">
        <v>333</v>
      </c>
      <c r="K14" s="60" t="s">
        <v>333</v>
      </c>
      <c r="L14" s="60" t="s">
        <v>333</v>
      </c>
      <c r="M14" s="60" t="s">
        <v>333</v>
      </c>
      <c r="N14" s="60" t="s">
        <v>333</v>
      </c>
      <c r="O14" s="60" t="s">
        <v>333</v>
      </c>
      <c r="P14" s="60" t="s">
        <v>333</v>
      </c>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334</v>
      </c>
      <c r="B15" s="15" t="s">
        <v>335</v>
      </c>
      <c r="C15" s="9" t="s">
        <v>336</v>
      </c>
      <c r="D15" s="15" t="s">
        <v>69</v>
      </c>
      <c r="E15" s="56" t="s">
        <v>337</v>
      </c>
      <c r="F15" s="60" t="s">
        <v>337</v>
      </c>
      <c r="G15" s="60" t="s">
        <v>337</v>
      </c>
      <c r="H15" s="60" t="s">
        <v>337</v>
      </c>
      <c r="I15" s="60" t="s">
        <v>337</v>
      </c>
      <c r="J15" s="60" t="s">
        <v>337</v>
      </c>
      <c r="K15" s="60" t="s">
        <v>337</v>
      </c>
      <c r="L15" s="60" t="s">
        <v>337</v>
      </c>
      <c r="M15" s="60" t="s">
        <v>337</v>
      </c>
      <c r="N15" s="60" t="s">
        <v>337</v>
      </c>
      <c r="O15" s="60" t="s">
        <v>337</v>
      </c>
      <c r="P15" s="60" t="s">
        <v>337</v>
      </c>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338</v>
      </c>
      <c r="B16" s="196"/>
      <c r="C16" s="196"/>
      <c r="D16" s="196"/>
    </row>
    <row r="17" spans="1:12">
      <c r="A17" s="198" t="s">
        <v>338</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F10 O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E10:F10 O10:CZ10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E10:F10 O10:CZ10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N12" activePane="bottomRight" state="frozen"/>
      <selection pane="bottomRight" activeCell="Q15" sqref="Q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information'!E25="","[Plan 1]",'I_State and program information'!E25)</f>
        <v>San Diego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c r="I12" s="49" t="s">
        <v>353</v>
      </c>
      <c r="J12" s="49"/>
      <c r="K12" s="49"/>
      <c r="L12" s="49"/>
      <c r="M12" s="49"/>
      <c r="N12" s="49"/>
      <c r="O12" s="49"/>
      <c r="P12" s="49" t="s">
        <v>353</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c r="F13" s="244"/>
      <c r="G13" s="244"/>
      <c r="H13" s="244"/>
      <c r="I13" s="244"/>
      <c r="J13" s="244"/>
      <c r="K13" s="244"/>
      <c r="L13" s="244" t="s">
        <v>168</v>
      </c>
      <c r="M13" s="244"/>
      <c r="N13" s="244"/>
      <c r="O13" s="244"/>
      <c r="P13" s="244"/>
      <c r="Q13" s="244"/>
      <c r="R13" s="244"/>
      <c r="S13" s="244"/>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26.75">
      <c r="A15" s="16" t="s">
        <v>355</v>
      </c>
      <c r="B15" s="9" t="s">
        <v>356</v>
      </c>
      <c r="C15" s="211" t="s">
        <v>357</v>
      </c>
      <c r="D15" s="132" t="s">
        <v>84</v>
      </c>
      <c r="E15" s="238"/>
      <c r="F15" s="49"/>
      <c r="G15" s="49"/>
      <c r="H15" s="49"/>
      <c r="I15" s="49" t="s">
        <v>327</v>
      </c>
      <c r="J15" s="49"/>
      <c r="K15" s="49"/>
      <c r="L15" s="49"/>
      <c r="M15" s="49"/>
      <c r="N15" s="49"/>
      <c r="O15" s="49"/>
      <c r="P15" s="49" t="s">
        <v>358</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t="s">
        <v>362</v>
      </c>
      <c r="J16" s="49"/>
      <c r="K16" s="49"/>
      <c r="L16" s="49"/>
      <c r="M16" s="49"/>
      <c r="N16" s="49"/>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t="s">
        <v>366</v>
      </c>
      <c r="J17" s="49"/>
      <c r="K17" s="49"/>
      <c r="L17" s="49"/>
      <c r="M17" s="49"/>
      <c r="N17" s="49"/>
      <c r="O17" s="49"/>
      <c r="P17" s="49" t="s">
        <v>367</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197.25">
      <c r="A18" s="16" t="s">
        <v>368</v>
      </c>
      <c r="B18" s="9" t="s">
        <v>369</v>
      </c>
      <c r="C18" s="9" t="s">
        <v>370</v>
      </c>
      <c r="D18" s="132" t="s">
        <v>58</v>
      </c>
      <c r="E18" s="238"/>
      <c r="F18" s="49"/>
      <c r="G18" s="49"/>
      <c r="H18" s="49"/>
      <c r="I18" s="49" t="s">
        <v>371</v>
      </c>
      <c r="J18" s="49"/>
      <c r="K18" s="49"/>
      <c r="L18" s="49"/>
      <c r="M18" s="49"/>
      <c r="N18" s="49"/>
      <c r="O18" s="49"/>
      <c r="P18" s="49" t="s">
        <v>372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c r="I19" s="52">
        <v>45880</v>
      </c>
      <c r="J19" s="52"/>
      <c r="K19" s="52"/>
      <c r="L19" s="52"/>
      <c r="M19" s="52"/>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c r="I20" s="51" t="s">
        <v>159</v>
      </c>
      <c r="J20" s="51"/>
      <c r="K20" s="51"/>
      <c r="L20" s="51"/>
      <c r="M20" s="51"/>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c r="I21" s="49" t="s">
        <v>55</v>
      </c>
      <c r="J21" s="49"/>
      <c r="K21" s="49"/>
      <c r="L21" s="49"/>
      <c r="M21" s="49"/>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c r="I22" s="49" t="s">
        <v>55</v>
      </c>
      <c r="J22" s="49"/>
      <c r="K22" s="49"/>
      <c r="L22" s="49"/>
      <c r="M22" s="49"/>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E7" sqref="E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information'!E26="","[Plan 2]",'I_State and program information'!E26)</f>
        <v>San Francisco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t="s">
        <v>353</v>
      </c>
      <c r="H12" s="49" t="s">
        <v>353</v>
      </c>
      <c r="I12" s="49" t="s">
        <v>353</v>
      </c>
      <c r="J12" s="49"/>
      <c r="K12" s="49" t="s">
        <v>353</v>
      </c>
      <c r="L12" s="49" t="s">
        <v>353</v>
      </c>
      <c r="M12" s="49" t="s">
        <v>353</v>
      </c>
      <c r="N12" s="49" t="s">
        <v>353</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t="s">
        <v>327</v>
      </c>
      <c r="H15" s="49" t="s">
        <v>327</v>
      </c>
      <c r="I15" s="49" t="s">
        <v>327</v>
      </c>
      <c r="J15" s="49"/>
      <c r="K15" s="49" t="s">
        <v>328</v>
      </c>
      <c r="L15" s="49" t="s">
        <v>328</v>
      </c>
      <c r="M15" s="49" t="s">
        <v>328</v>
      </c>
      <c r="N15" s="49" t="s">
        <v>328</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t="s">
        <v>362</v>
      </c>
      <c r="H16" s="49" t="s">
        <v>362</v>
      </c>
      <c r="I16" s="49" t="s">
        <v>362</v>
      </c>
      <c r="J16" s="49"/>
      <c r="K16" s="49" t="s">
        <v>362</v>
      </c>
      <c r="L16" s="49" t="s">
        <v>362</v>
      </c>
      <c r="M16" s="49" t="s">
        <v>362</v>
      </c>
      <c r="N16" s="49" t="s">
        <v>362</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t="s">
        <v>453</v>
      </c>
      <c r="H17" s="49" t="s">
        <v>453</v>
      </c>
      <c r="I17" s="49" t="s">
        <v>453</v>
      </c>
      <c r="J17" s="49"/>
      <c r="K17" s="49" t="s">
        <v>453</v>
      </c>
      <c r="L17" s="49" t="s">
        <v>453</v>
      </c>
      <c r="M17" s="49" t="s">
        <v>453</v>
      </c>
      <c r="N17" s="49" t="s">
        <v>453</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66.25">
      <c r="A18" s="16" t="s">
        <v>368</v>
      </c>
      <c r="B18" s="9" t="s">
        <v>369</v>
      </c>
      <c r="C18" s="9" t="s">
        <v>370</v>
      </c>
      <c r="D18" s="132" t="s">
        <v>58</v>
      </c>
      <c r="E18" s="238"/>
      <c r="F18" s="49"/>
      <c r="G18" s="49" t="s">
        <v>454</v>
      </c>
      <c r="H18" s="49" t="s">
        <v>454</v>
      </c>
      <c r="I18" s="49" t="s">
        <v>454</v>
      </c>
      <c r="J18" s="49"/>
      <c r="K18" s="49" t="s">
        <v>455</v>
      </c>
      <c r="L18" s="49" t="s">
        <v>455</v>
      </c>
      <c r="M18" s="49" t="s">
        <v>455</v>
      </c>
      <c r="N18" s="49" t="s">
        <v>455</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v>45880</v>
      </c>
      <c r="H19" s="52">
        <v>45880</v>
      </c>
      <c r="I19" s="52">
        <v>45880</v>
      </c>
      <c r="J19" s="52"/>
      <c r="K19" s="52">
        <v>45880</v>
      </c>
      <c r="L19" s="52">
        <v>45880</v>
      </c>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t="s">
        <v>159</v>
      </c>
      <c r="H20" s="51" t="s">
        <v>159</v>
      </c>
      <c r="I20" s="51" t="s">
        <v>159</v>
      </c>
      <c r="J20" s="51"/>
      <c r="K20" s="51" t="s">
        <v>159</v>
      </c>
      <c r="L20" s="51" t="s">
        <v>159</v>
      </c>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t="s">
        <v>55</v>
      </c>
      <c r="H21" s="49" t="s">
        <v>55</v>
      </c>
      <c r="I21" s="49" t="s">
        <v>55</v>
      </c>
      <c r="J21" s="49"/>
      <c r="K21" s="49" t="s">
        <v>55</v>
      </c>
      <c r="L21" s="49" t="s">
        <v>55</v>
      </c>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t="s">
        <v>55</v>
      </c>
      <c r="H22" s="49" t="s">
        <v>55</v>
      </c>
      <c r="I22" s="49" t="s">
        <v>55</v>
      </c>
      <c r="J22" s="49"/>
      <c r="K22" s="49" t="s">
        <v>55</v>
      </c>
      <c r="L22" s="49" t="s">
        <v>55</v>
      </c>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G19" activePane="bottomRight" state="frozen"/>
      <selection pane="bottomRight" activeCell="G19" sqref="G19: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information'!E27="","[Plan 3]",'I_State and program information'!E27)</f>
        <v>San Joaquin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t="s">
        <v>353</v>
      </c>
      <c r="H12" s="49"/>
      <c r="I12" s="49" t="s">
        <v>353</v>
      </c>
      <c r="J12" s="49"/>
      <c r="K12" s="49"/>
      <c r="L12" s="49" t="s">
        <v>353</v>
      </c>
      <c r="M12" s="49" t="s">
        <v>353</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t="s">
        <v>327</v>
      </c>
      <c r="H15" s="49"/>
      <c r="I15" s="49" t="s">
        <v>327</v>
      </c>
      <c r="J15" s="49"/>
      <c r="K15" s="49"/>
      <c r="L15" s="49" t="s">
        <v>328</v>
      </c>
      <c r="M15" s="49" t="s">
        <v>328</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1" t="s">
        <v>361</v>
      </c>
      <c r="D16" s="132" t="s">
        <v>58</v>
      </c>
      <c r="E16" s="238"/>
      <c r="F16" s="49"/>
      <c r="G16" s="49" t="s">
        <v>362</v>
      </c>
      <c r="H16" s="49"/>
      <c r="I16" s="49" t="s">
        <v>362</v>
      </c>
      <c r="J16" s="49"/>
      <c r="K16" s="49"/>
      <c r="L16" s="49" t="s">
        <v>362</v>
      </c>
      <c r="M16" s="49" t="s">
        <v>362</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t="s">
        <v>456</v>
      </c>
      <c r="H17" s="49"/>
      <c r="I17" s="49" t="s">
        <v>456</v>
      </c>
      <c r="J17" s="49"/>
      <c r="K17" s="49"/>
      <c r="L17" s="49" t="s">
        <v>456</v>
      </c>
      <c r="M17" s="49" t="s">
        <v>456</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368</v>
      </c>
      <c r="B18" s="9" t="s">
        <v>369</v>
      </c>
      <c r="C18" s="9" t="s">
        <v>370</v>
      </c>
      <c r="D18" s="132" t="s">
        <v>58</v>
      </c>
      <c r="E18" s="238"/>
      <c r="F18" s="49"/>
      <c r="G18" s="49" t="s">
        <v>457</v>
      </c>
      <c r="H18" s="49"/>
      <c r="I18" s="277" t="s">
        <v>457</v>
      </c>
      <c r="J18" s="49"/>
      <c r="K18" s="49"/>
      <c r="L18" s="49" t="s">
        <v>458</v>
      </c>
      <c r="M18" s="277" t="s">
        <v>458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v>45880</v>
      </c>
      <c r="H19" s="52"/>
      <c r="I19" s="52">
        <v>45880</v>
      </c>
      <c r="J19" s="52"/>
      <c r="K19" s="52"/>
      <c r="L19" s="52">
        <v>45880</v>
      </c>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t="s">
        <v>159</v>
      </c>
      <c r="H20" s="51"/>
      <c r="I20" s="51" t="s">
        <v>159</v>
      </c>
      <c r="J20" s="51"/>
      <c r="K20" s="51"/>
      <c r="L20" s="51" t="s">
        <v>159</v>
      </c>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379</v>
      </c>
      <c r="B21" s="9" t="s">
        <v>380</v>
      </c>
      <c r="C21" s="9" t="s">
        <v>381</v>
      </c>
      <c r="D21" s="132" t="s">
        <v>58</v>
      </c>
      <c r="E21" s="238"/>
      <c r="F21" s="49"/>
      <c r="G21" s="49" t="s">
        <v>55</v>
      </c>
      <c r="H21" s="49"/>
      <c r="I21" s="49" t="s">
        <v>55</v>
      </c>
      <c r="J21" s="49"/>
      <c r="K21" s="49"/>
      <c r="L21" s="49" t="s">
        <v>55</v>
      </c>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t="s">
        <v>55</v>
      </c>
      <c r="H22" s="49"/>
      <c r="I22" s="49" t="s">
        <v>55</v>
      </c>
      <c r="J22" s="49"/>
      <c r="K22" s="49"/>
      <c r="L22" s="49" t="s">
        <v>55</v>
      </c>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J16" activePane="bottomRight" state="frozen"/>
      <selection pane="bottomRight" activeCell="J16" sqref="J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information'!E28="","[Plan 4]",'I_State and program information'!E28)</f>
        <v>San Luis Obispo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c r="I12" s="49" t="s">
        <v>353</v>
      </c>
      <c r="J12" s="49" t="s">
        <v>353</v>
      </c>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c r="H13" s="244"/>
      <c r="I13" s="244" t="s">
        <v>168</v>
      </c>
      <c r="J13" s="244" t="s">
        <v>168</v>
      </c>
      <c r="K13" s="244" t="s">
        <v>168</v>
      </c>
      <c r="L13" s="244" t="s">
        <v>168</v>
      </c>
      <c r="M13" s="244" t="s">
        <v>168</v>
      </c>
      <c r="N13" s="244" t="s">
        <v>168</v>
      </c>
      <c r="O13" s="244"/>
      <c r="P13" s="244"/>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c r="H15" s="49"/>
      <c r="I15" s="49" t="s">
        <v>327</v>
      </c>
      <c r="J15" s="49" t="s">
        <v>327</v>
      </c>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t="s">
        <v>362</v>
      </c>
      <c r="J16" s="49" t="s">
        <v>362</v>
      </c>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278" t="s">
        <v>459</v>
      </c>
      <c r="J17" s="278" t="s">
        <v>459</v>
      </c>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39.25">
      <c r="A18" s="16" t="s">
        <v>368</v>
      </c>
      <c r="B18" s="9" t="s">
        <v>369</v>
      </c>
      <c r="C18" s="9" t="s">
        <v>370</v>
      </c>
      <c r="D18" s="132" t="s">
        <v>58</v>
      </c>
      <c r="E18" s="238"/>
      <c r="F18" s="49"/>
      <c r="G18" s="49"/>
      <c r="H18" s="49"/>
      <c r="I18" s="278" t="s">
        <v>454</v>
      </c>
      <c r="J18" s="278" t="s">
        <v>454</v>
      </c>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c r="I19" s="52">
        <v>45880</v>
      </c>
      <c r="J19" s="52">
        <v>45880</v>
      </c>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c r="I20" s="51" t="s">
        <v>159</v>
      </c>
      <c r="J20" s="51" t="s">
        <v>159</v>
      </c>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c r="I21" s="49" t="s">
        <v>55</v>
      </c>
      <c r="J21" s="49" t="s">
        <v>55</v>
      </c>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c r="I22" s="49" t="s">
        <v>55</v>
      </c>
      <c r="J22" s="49" t="s">
        <v>55</v>
      </c>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7" sqref="D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information'!E29="","[Plan 5]",'I_State and program information'!E29)</f>
        <v>San Mateo DMC-ODS</v>
      </c>
    </row>
    <row r="5" spans="1:104" ht="56.25">
      <c r="A5" s="16" t="s">
        <v>342</v>
      </c>
      <c r="B5" s="82" t="s">
        <v>343</v>
      </c>
      <c r="C5" s="15" t="s">
        <v>344</v>
      </c>
      <c r="D5" s="56" t="s">
        <v>460</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c r="H13" s="244"/>
      <c r="I13" s="244"/>
      <c r="J13" s="244"/>
      <c r="K13" s="244"/>
      <c r="L13" s="244"/>
      <c r="M13" s="244"/>
      <c r="N13" s="244"/>
      <c r="O13" s="244"/>
      <c r="P13" s="244"/>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355</v>
      </c>
      <c r="B15" s="9" t="s">
        <v>356</v>
      </c>
      <c r="C15" s="211" t="s">
        <v>357</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359</v>
      </c>
      <c r="B16" s="9" t="s">
        <v>360</v>
      </c>
      <c r="C16" s="281" t="s">
        <v>361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363</v>
      </c>
      <c r="B17" s="9" t="s">
        <v>364</v>
      </c>
      <c r="C17" s="15" t="s">
        <v>365</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368</v>
      </c>
      <c r="B18" s="9" t="s">
        <v>369</v>
      </c>
      <c r="C18" s="9" t="s">
        <v>370</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DHCSDOC-1797567310-10133</_dlc_DocId>
    <_dlc_DocIdUrl xmlns="69bc34b3-1921-46c7-8c7a-d18363374b4b">
      <Url>https://dhcscagovauthoring/_layouts/15/DocIdRedir.aspx?ID=DHCSDOC-1797567310-10133</Url>
      <Description>DHCSDOC-1797567310-10133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95D218D-284B-458D-B12E-89283E88C574}"/>
</file>

<file path=customXml/itemProps2.xml><?xml version="1.0" encoding="utf-8"?>
<ds:datastoreItem xmlns:ds="http://schemas.openxmlformats.org/officeDocument/2006/customXml" ds:itemID="{D3D8E59B-BF42-402C-8054-ADAE42B327B5}"/>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42B9D077-49C5-4DF7-A026-D98BB3197B19}"/>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2024-DMC-ODS-Network-Adequacy-and-Access-Assurances-Report-San-Diego-Tulare</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2025-09-24T21:20:52Z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6a1cf3b4-5aa4-4529-9f58-a05a43aa5681</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