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showInkAnnotation="0" codeName="ThisWorkbook" defaultThemeVersion="124226"/>
  <mc:AlternateContent xmlns:mc="http://schemas.openxmlformats.org/markup-compatibility/2006">
    <mc:Choice Requires="x15">
      <x15ac:absPath xmlns:x15ac="http://schemas.microsoft.com/office/spreadsheetml/2010/11/ac" url="N:\LEA Implementation\SPA 15-021\CRCS Forms for SPA 15-021\FY 19-20\Final Posted to Website\"/>
    </mc:Choice>
  </mc:AlternateContent>
  <xr:revisionPtr revIDLastSave="0" documentId="13_ncr:1_{6FD9609A-34E4-472E-ACF0-6CE624A9C3B5}" xr6:coauthVersionLast="47" xr6:coauthVersionMax="47" xr10:uidLastSave="{00000000-0000-0000-0000-000000000000}"/>
  <bookViews>
    <workbookView xWindow="-110" yWindow="-110" windowWidth="19420" windowHeight="10420" tabRatio="823" xr2:uid="{00000000-000D-0000-FFFF-FFFF00000000}"/>
  </bookViews>
  <sheets>
    <sheet name="Certification" sheetId="1" r:id="rId1"/>
    <sheet name="Allocation Statistics" sheetId="10" r:id="rId2"/>
    <sheet name="WS A Summary" sheetId="2" r:id="rId3"/>
    <sheet name="WS B S&amp;B Data" sheetId="16" r:id="rId4"/>
    <sheet name="WS B.1 Funding" sheetId="19" r:id="rId5"/>
    <sheet name="WS C Other Costs" sheetId="4" r:id="rId6"/>
    <sheet name="C.1 Equip Depreciation" sheetId="15" r:id="rId7"/>
    <sheet name="WS D Contractor Costs" sheetId="5" r:id="rId8"/>
    <sheet name="E.1 Trans Payroll Information" sheetId="13" r:id="rId9"/>
    <sheet name="E.2 Other Trans Costs" sheetId="14" r:id="rId10"/>
    <sheet name="E.3 Trans Equip Depreciation" sheetId="20" r:id="rId11"/>
    <sheet name="WS E Transportation" sheetId="17" r:id="rId12"/>
    <sheet name="WS F Interim Reimb." sheetId="11" r:id="rId13"/>
  </sheets>
  <definedNames>
    <definedName name="_xlnm.Print_Area" localSheetId="1">'Allocation Statistics'!$A$1:$C$31</definedName>
    <definedName name="_xlnm.Print_Area" localSheetId="6">'C.1 Equip Depreciation'!$A$1:$L$40</definedName>
    <definedName name="_xlnm.Print_Area" localSheetId="0">Certification!$A$1:$G$75</definedName>
    <definedName name="_xlnm.Print_Area" localSheetId="8">'E.1 Trans Payroll Information'!$A$1:$F$13</definedName>
    <definedName name="_xlnm.Print_Area" localSheetId="9">'E.2 Other Trans Costs'!$A$1:$D$18</definedName>
    <definedName name="_xlnm.Print_Area" localSheetId="10">'E.3 Trans Equip Depreciation'!$A$1:$K$34</definedName>
    <definedName name="_xlnm.Print_Area" localSheetId="2">'WS A Summary'!$A$1:$E$69</definedName>
    <definedName name="_xlnm.Print_Area" localSheetId="3">'WS B S&amp;B Data'!$A$1:$H$33</definedName>
    <definedName name="_xlnm.Print_Area" localSheetId="4">'WS B.1 Funding'!$A$1:$G$35</definedName>
    <definedName name="_xlnm.Print_Area" localSheetId="5">'WS C Other Costs'!$A$1:$J$35</definedName>
    <definedName name="_xlnm.Print_Area" localSheetId="7">'WS D Contractor Costs'!$A$1:$H$34</definedName>
    <definedName name="_xlnm.Print_Area" localSheetId="11">'WS E Transportation'!$A$1:$I$10</definedName>
    <definedName name="_xlnm.Print_Area" localSheetId="12">'WS F Interim Reimb.'!$A$1:$E$36</definedName>
    <definedName name="_xlnm.Print_Titles" localSheetId="0">Certification!$1:$5</definedName>
    <definedName name="_xlnm.Print_Titles" localSheetId="2">'WS A Summary'!$1:$4</definedName>
    <definedName name="_xlnm.Print_Titles" localSheetId="3">'WS B S&amp;B Data'!$1:$4</definedName>
    <definedName name="_xlnm.Print_Titles" localSheetId="12">'WS F Interim Reimb.'!$1:$4</definedName>
    <definedName name="TitleRegion1.a5.d13.10">'E.2 Other Trans Costs'!$B$7</definedName>
    <definedName name="TitleRegion1.a5.f10.9">'E.1 Trans Payroll Information'!$B$4</definedName>
    <definedName name="TitleRegion1.a5.h30.4">'WS B S&amp;B Data'!$C$7</definedName>
    <definedName name="TitleRegion1.a5.I7.12">'WS E Transportation'!$E$11</definedName>
    <definedName name="TitleRegion1.a5.k30.11">'E.3 Trans Equip Depreciation'!$E$7</definedName>
    <definedName name="TitleRegion1.a5.l37.7">'C.1 Equip Depreciation'!$A$7</definedName>
    <definedName name="TitleRegion1.a6.a8.2">'Allocation Statistics'!$A$6</definedName>
    <definedName name="TitleRegion1.a7.e34.13">'WS F Interim Reimb.'!$D$9</definedName>
    <definedName name="TitleRegion1.b5.e70.3">'WS A Summary'!$A$5</definedName>
    <definedName name="TitleRegion1.b5.g30.5">'WS B.1 Funding'!$A$1</definedName>
    <definedName name="TitleRegion1.b5.h30.8">'WS D Contractor Costs'!$D$15</definedName>
    <definedName name="TitleRegion1.b5.j30.6">'WS C Other Costs'!$I$14</definedName>
    <definedName name="TitleRegion1.b56.e71.1">Certification!$B$57</definedName>
    <definedName name="TitleRegion2.a9.c18.2">'Allocation Statistics'!$A$11</definedName>
    <definedName name="TitleRegion3.a19.b24.2">'Allocation Statistics'!$A$19</definedName>
    <definedName name="TitleRegion4.a25.b28.2">'Allocation Statistics'!$A$25</definedName>
    <definedName name="Z_28D847F1_2D20_4AB9_A0E0_FA308B0BA2E9_.wvu.Cols" localSheetId="2" hidden="1">'WS A Summary'!$K:$K</definedName>
    <definedName name="Z_28D847F1_2D20_4AB9_A0E0_FA308B0BA2E9_.wvu.PrintArea" localSheetId="0" hidden="1">Certification!$A$1:$G$51</definedName>
    <definedName name="Z_28D847F1_2D20_4AB9_A0E0_FA308B0BA2E9_.wvu.PrintArea" localSheetId="2" hidden="1">'WS A Summary'!$A$1:$F$71</definedName>
    <definedName name="Z_28D847F1_2D20_4AB9_A0E0_FA308B0BA2E9_.wvu.PrintArea" localSheetId="12" hidden="1">'WS F Interim Reimb.'!$A$1:$E$40</definedName>
    <definedName name="Z_28D847F1_2D20_4AB9_A0E0_FA308B0BA2E9_.wvu.PrintTitles" localSheetId="12" hidden="1">'WS F Interim Reimb.'!$1:$4</definedName>
    <definedName name="Z_B5C9438F_069E_4498_AEA6_C01E918C6F69_.wvu.Cols" localSheetId="2" hidden="1">'WS A Summary'!$K:$K</definedName>
    <definedName name="Z_B5C9438F_069E_4498_AEA6_C01E918C6F69_.wvu.PrintArea" localSheetId="0" hidden="1">Certification!$A$1:$G$51</definedName>
    <definedName name="Z_B5C9438F_069E_4498_AEA6_C01E918C6F69_.wvu.PrintArea" localSheetId="2" hidden="1">'WS A Summary'!$A$1:$F$71</definedName>
    <definedName name="Z_B5C9438F_069E_4498_AEA6_C01E918C6F69_.wvu.PrintArea" localSheetId="12" hidden="1">'WS F Interim Reimb.'!$A$1:$E$40</definedName>
    <definedName name="Z_B5C9438F_069E_4498_AEA6_C01E918C6F69_.wvu.PrintTitles" localSheetId="12" hidden="1">'WS F Interim Reimb.'!$1:$4</definedName>
    <definedName name="Z_CF10811B_6A69_41CB_8E67_7565C095F74D_.wvu.Cols" localSheetId="2" hidden="1">'WS A Summary'!$K:$K</definedName>
    <definedName name="Z_CF10811B_6A69_41CB_8E67_7565C095F74D_.wvu.PrintArea" localSheetId="0" hidden="1">Certification!$A$1:$G$51</definedName>
    <definedName name="Z_CF10811B_6A69_41CB_8E67_7565C095F74D_.wvu.PrintArea" localSheetId="2" hidden="1">'WS A Summary'!$A$1:$F$71</definedName>
    <definedName name="Z_CF10811B_6A69_41CB_8E67_7565C095F74D_.wvu.PrintArea" localSheetId="12" hidden="1">'WS F Interim Reimb.'!$A$1:$E$40</definedName>
    <definedName name="Z_CF10811B_6A69_41CB_8E67_7565C095F74D_.wvu.PrintTitles" localSheetId="12" hidden="1">'WS F Interim Reimb.'!$1:$4</definedName>
  </definedNames>
  <calcPr calcId="191029"/>
  <customWorkbookViews>
    <customWorkbookView name="geng - Personal View" guid="{B5C9438F-069E-4498-AEA6-C01E918C6F69}" mergeInterval="0" personalView="1" maximized="1" xWindow="1" yWindow="1" windowWidth="1440" windowHeight="709" tabRatio="963" activeSheetId="6"/>
    <customWorkbookView name="A&amp;I - Personal View" guid="{28D847F1-2D20-4AB9-A0E0-FA308B0BA2E9}" mergeInterval="0" personalView="1" maximized="1" windowWidth="1020" windowHeight="527" tabRatio="963" activeSheetId="1"/>
    <customWorkbookView name="Gloria Eng - Personal View" guid="{CF10811B-6A69-41CB-8E67-7565C095F74D}" mergeInterval="0" personalView="1" maximized="1" xWindow="1" yWindow="1" windowWidth="1440" windowHeight="709" tabRatio="96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14" l="1"/>
  <c r="B15" i="14"/>
  <c r="D14" i="14"/>
  <c r="D13" i="14"/>
  <c r="C64" i="2" l="1"/>
  <c r="E33" i="11" l="1"/>
  <c r="H7" i="15" l="1"/>
  <c r="E7" i="16"/>
  <c r="C74" i="1"/>
  <c r="C36" i="11"/>
  <c r="B10" i="17"/>
  <c r="C34" i="20"/>
  <c r="B18" i="14"/>
  <c r="B13" i="13"/>
  <c r="C34" i="5"/>
  <c r="C40" i="15"/>
  <c r="D35" i="4"/>
  <c r="D33" i="4"/>
  <c r="C35" i="19"/>
  <c r="B33" i="16"/>
  <c r="C69" i="2"/>
  <c r="B31" i="10"/>
  <c r="C35" i="11" l="1"/>
  <c r="C34" i="11"/>
  <c r="C68" i="2"/>
  <c r="C67" i="2"/>
  <c r="C34" i="19"/>
  <c r="C33" i="19"/>
  <c r="D34" i="4"/>
  <c r="C39" i="15"/>
  <c r="C38" i="15"/>
  <c r="C33" i="5"/>
  <c r="C32" i="5"/>
  <c r="E51" i="2" l="1"/>
  <c r="C51" i="2"/>
  <c r="F11" i="19" l="1"/>
  <c r="F10" i="19"/>
  <c r="F9" i="19"/>
  <c r="E50" i="2" l="1"/>
  <c r="E49" i="2"/>
  <c r="E48" i="2"/>
  <c r="E47" i="2"/>
  <c r="E46" i="2"/>
  <c r="E45" i="2"/>
  <c r="C50" i="2"/>
  <c r="C49" i="2"/>
  <c r="C48" i="2"/>
  <c r="C47" i="2"/>
  <c r="C46" i="2"/>
  <c r="C73" i="1" l="1"/>
  <c r="C72" i="1"/>
  <c r="B32" i="16"/>
  <c r="B31" i="16"/>
  <c r="B9" i="17"/>
  <c r="B8" i="17"/>
  <c r="C33" i="20"/>
  <c r="C32" i="20"/>
  <c r="B17" i="14"/>
  <c r="B16" i="14"/>
  <c r="B12" i="13"/>
  <c r="B11" i="13"/>
  <c r="F11" i="5"/>
  <c r="F9" i="5"/>
  <c r="H11" i="4"/>
  <c r="E11" i="19" s="1"/>
  <c r="H9" i="4"/>
  <c r="E9" i="19" s="1"/>
  <c r="D11" i="19"/>
  <c r="C11" i="19"/>
  <c r="E11" i="16"/>
  <c r="H11" i="16" s="1"/>
  <c r="D9" i="19"/>
  <c r="C9" i="19"/>
  <c r="E9" i="16" l="1"/>
  <c r="H9" i="16" s="1"/>
  <c r="G9" i="19"/>
  <c r="C9" i="2" s="1"/>
  <c r="G11" i="19"/>
  <c r="C11" i="2" s="1"/>
  <c r="G7" i="20"/>
  <c r="G23" i="20" l="1"/>
  <c r="G22" i="20"/>
  <c r="G21" i="20"/>
  <c r="G20" i="20"/>
  <c r="G19" i="20"/>
  <c r="I30" i="4" l="1"/>
  <c r="F8" i="19"/>
  <c r="F12" i="19"/>
  <c r="F14" i="19"/>
  <c r="F15" i="19"/>
  <c r="F17" i="19"/>
  <c r="F18" i="19"/>
  <c r="F19" i="19"/>
  <c r="F21" i="19"/>
  <c r="F22" i="19"/>
  <c r="F23" i="19"/>
  <c r="F25" i="19"/>
  <c r="F26" i="19"/>
  <c r="F27" i="19"/>
  <c r="F29" i="19"/>
  <c r="F7" i="19"/>
  <c r="B28" i="10"/>
  <c r="B22" i="10"/>
  <c r="B24" i="10" s="1"/>
  <c r="C41" i="2" s="1"/>
  <c r="F13" i="19" l="1"/>
  <c r="F16" i="19"/>
  <c r="F20" i="19"/>
  <c r="F24" i="19"/>
  <c r="F28" i="19"/>
  <c r="F30" i="16"/>
  <c r="G17" i="20"/>
  <c r="G16" i="20"/>
  <c r="G15" i="20"/>
  <c r="G18" i="20"/>
  <c r="G14" i="20"/>
  <c r="G13" i="20"/>
  <c r="G12" i="20"/>
  <c r="G25" i="20"/>
  <c r="G24" i="20"/>
  <c r="G11" i="20"/>
  <c r="G10" i="20"/>
  <c r="G9" i="20"/>
  <c r="G30" i="20"/>
  <c r="G29" i="20"/>
  <c r="G28" i="20"/>
  <c r="G27" i="20"/>
  <c r="G26" i="20"/>
  <c r="G8" i="20"/>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K31" i="20" l="1"/>
  <c r="D6" i="17" s="1"/>
  <c r="L37" i="15"/>
  <c r="H31" i="4" s="1"/>
  <c r="F30" i="19"/>
  <c r="C35" i="2" l="1"/>
  <c r="H8" i="4"/>
  <c r="E8" i="19" s="1"/>
  <c r="H10" i="4"/>
  <c r="E10" i="19" s="1"/>
  <c r="H12" i="4"/>
  <c r="E12" i="19" s="1"/>
  <c r="H13" i="4"/>
  <c r="E13" i="19" s="1"/>
  <c r="H14" i="4"/>
  <c r="E14" i="19" s="1"/>
  <c r="H15" i="4"/>
  <c r="E15" i="19" s="1"/>
  <c r="H16" i="4"/>
  <c r="E16" i="19" s="1"/>
  <c r="H17" i="4"/>
  <c r="E17" i="19" s="1"/>
  <c r="H18" i="4"/>
  <c r="E18" i="19" s="1"/>
  <c r="H19" i="4"/>
  <c r="E19" i="19" s="1"/>
  <c r="H20" i="4"/>
  <c r="E20" i="19" s="1"/>
  <c r="H21" i="4"/>
  <c r="E21" i="19" s="1"/>
  <c r="H22" i="4"/>
  <c r="E22" i="19" s="1"/>
  <c r="H23" i="4"/>
  <c r="E23" i="19" s="1"/>
  <c r="H24" i="4"/>
  <c r="E24" i="19" s="1"/>
  <c r="H25" i="4"/>
  <c r="E25" i="19" s="1"/>
  <c r="H26" i="4"/>
  <c r="E26" i="19" s="1"/>
  <c r="H27" i="4"/>
  <c r="E27" i="19" s="1"/>
  <c r="H28" i="4"/>
  <c r="E28" i="19" s="1"/>
  <c r="H29" i="4"/>
  <c r="E29" i="19" s="1"/>
  <c r="H7" i="4"/>
  <c r="E7" i="19" l="1"/>
  <c r="E30" i="19" s="1"/>
  <c r="H30" i="4"/>
  <c r="H32" i="4" s="1"/>
  <c r="E9" i="13" l="1"/>
  <c r="F9" i="13" s="1"/>
  <c r="E8" i="13" l="1"/>
  <c r="E7" i="13"/>
  <c r="D29" i="19"/>
  <c r="D28" i="19"/>
  <c r="D27" i="19"/>
  <c r="D26" i="19"/>
  <c r="D25" i="19"/>
  <c r="D24" i="19"/>
  <c r="D23" i="19"/>
  <c r="D22" i="19"/>
  <c r="D16" i="19"/>
  <c r="D14" i="19"/>
  <c r="D13" i="19"/>
  <c r="D10" i="19"/>
  <c r="D8" i="19"/>
  <c r="C16" i="19"/>
  <c r="C10" i="19"/>
  <c r="D18" i="19"/>
  <c r="C18" i="19"/>
  <c r="D19" i="19"/>
  <c r="C19" i="19"/>
  <c r="D20" i="19"/>
  <c r="C20" i="19"/>
  <c r="D21" i="19"/>
  <c r="C21" i="19"/>
  <c r="D7" i="19"/>
  <c r="C7" i="19"/>
  <c r="D12" i="19"/>
  <c r="C12" i="19"/>
  <c r="D15" i="19"/>
  <c r="C15" i="19"/>
  <c r="D17" i="19"/>
  <c r="C17" i="19"/>
  <c r="G10" i="19" l="1"/>
  <c r="C10" i="2" s="1"/>
  <c r="G7" i="19"/>
  <c r="C7" i="2" s="1"/>
  <c r="E10" i="13"/>
  <c r="E16" i="16"/>
  <c r="H16" i="16" s="1"/>
  <c r="G15" i="19"/>
  <c r="C15" i="2" s="1"/>
  <c r="G20" i="19"/>
  <c r="C20" i="2" s="1"/>
  <c r="G18" i="19"/>
  <c r="C18" i="2" s="1"/>
  <c r="G16" i="19"/>
  <c r="C16" i="2" s="1"/>
  <c r="G17" i="19"/>
  <c r="C17" i="2" s="1"/>
  <c r="G12" i="19"/>
  <c r="C12" i="2" s="1"/>
  <c r="G21" i="19"/>
  <c r="C21" i="2" s="1"/>
  <c r="G19" i="19"/>
  <c r="C19" i="2" s="1"/>
  <c r="E10" i="16"/>
  <c r="H10" i="16" s="1"/>
  <c r="E14" i="16"/>
  <c r="H14" i="16" s="1"/>
  <c r="C14" i="19"/>
  <c r="G14" i="19" s="1"/>
  <c r="C14" i="2" s="1"/>
  <c r="E22" i="16"/>
  <c r="H22" i="16" s="1"/>
  <c r="C22" i="19"/>
  <c r="G22" i="19" s="1"/>
  <c r="C22" i="2" s="1"/>
  <c r="E24" i="16"/>
  <c r="H24" i="16" s="1"/>
  <c r="C24" i="19"/>
  <c r="G24" i="19" s="1"/>
  <c r="C24" i="2" s="1"/>
  <c r="E26" i="16"/>
  <c r="H26" i="16" s="1"/>
  <c r="C26" i="19"/>
  <c r="G26" i="19" s="1"/>
  <c r="C26" i="2" s="1"/>
  <c r="E28" i="16"/>
  <c r="H28" i="16" s="1"/>
  <c r="C28" i="19"/>
  <c r="G28" i="19" s="1"/>
  <c r="C28" i="2" s="1"/>
  <c r="E29" i="16"/>
  <c r="H29" i="16" s="1"/>
  <c r="C29" i="19"/>
  <c r="G29" i="19" s="1"/>
  <c r="C29" i="2" s="1"/>
  <c r="E8" i="16"/>
  <c r="C8" i="19"/>
  <c r="G8" i="19" s="1"/>
  <c r="C8" i="2" s="1"/>
  <c r="D30" i="19"/>
  <c r="E13" i="16"/>
  <c r="H13" i="16" s="1"/>
  <c r="C13" i="19"/>
  <c r="G13" i="19" s="1"/>
  <c r="E23" i="16"/>
  <c r="H23" i="16" s="1"/>
  <c r="C23" i="19"/>
  <c r="G23" i="19" s="1"/>
  <c r="C23" i="2" s="1"/>
  <c r="E25" i="16"/>
  <c r="H25" i="16" s="1"/>
  <c r="C25" i="19"/>
  <c r="G25" i="19" s="1"/>
  <c r="C25" i="2" s="1"/>
  <c r="E27" i="16"/>
  <c r="H27" i="16" s="1"/>
  <c r="C27" i="19"/>
  <c r="G27" i="19" s="1"/>
  <c r="C27" i="2" s="1"/>
  <c r="F7" i="13"/>
  <c r="F8" i="13"/>
  <c r="E20" i="16"/>
  <c r="H20" i="16" s="1"/>
  <c r="E18" i="16"/>
  <c r="H18" i="16" s="1"/>
  <c r="E15" i="16"/>
  <c r="H15" i="16" s="1"/>
  <c r="E17" i="16"/>
  <c r="H17" i="16" s="1"/>
  <c r="E12" i="16"/>
  <c r="H12" i="16" s="1"/>
  <c r="E21" i="16"/>
  <c r="H21" i="16" s="1"/>
  <c r="E19" i="16"/>
  <c r="H19" i="16" s="1"/>
  <c r="D30" i="16"/>
  <c r="C30" i="16"/>
  <c r="H8" i="16" l="1"/>
  <c r="E30" i="16"/>
  <c r="H7" i="16"/>
  <c r="C13" i="2"/>
  <c r="F10" i="13"/>
  <c r="B6" i="17" s="1"/>
  <c r="C30" i="19"/>
  <c r="G30" i="19"/>
  <c r="H30" i="16" l="1"/>
  <c r="C30" i="2"/>
  <c r="C31" i="2" s="1"/>
  <c r="D12" i="14"/>
  <c r="D11" i="14"/>
  <c r="D10" i="14"/>
  <c r="D9" i="14"/>
  <c r="D8" i="14"/>
  <c r="D7" i="14"/>
  <c r="F6" i="17" s="1"/>
  <c r="C61" i="2"/>
  <c r="C65" i="2" s="1"/>
  <c r="D33" i="11"/>
  <c r="C33" i="11"/>
  <c r="F29" i="5"/>
  <c r="F28" i="5"/>
  <c r="F27" i="5"/>
  <c r="F26" i="5"/>
  <c r="F25" i="5"/>
  <c r="F24" i="5"/>
  <c r="F23" i="5"/>
  <c r="F22" i="5"/>
  <c r="F21" i="5"/>
  <c r="F20" i="5"/>
  <c r="F19" i="5"/>
  <c r="F18" i="5"/>
  <c r="F17" i="5"/>
  <c r="F16" i="5"/>
  <c r="F15" i="5"/>
  <c r="F14" i="5"/>
  <c r="F13" i="5"/>
  <c r="F12" i="5"/>
  <c r="F10" i="5"/>
  <c r="F8" i="5"/>
  <c r="F7" i="5"/>
  <c r="E30" i="5"/>
  <c r="B30" i="10"/>
  <c r="B29" i="10"/>
  <c r="D15" i="14" l="1"/>
  <c r="C6" i="17" s="1"/>
  <c r="F30" i="5"/>
  <c r="H6" i="17"/>
  <c r="E6" i="17" l="1"/>
  <c r="G6" i="17" l="1"/>
  <c r="I6" i="17" s="1"/>
  <c r="I7" i="17" s="1"/>
  <c r="C43" i="2" s="1"/>
  <c r="G30" i="5"/>
  <c r="D30" i="5"/>
  <c r="C30" i="5"/>
  <c r="G30" i="4"/>
  <c r="F30" i="4"/>
  <c r="E30" i="4"/>
  <c r="D30" i="4"/>
  <c r="C30" i="4"/>
  <c r="C31" i="5" l="1"/>
  <c r="C39" i="2" s="1"/>
  <c r="C37" i="2"/>
  <c r="C32" i="2"/>
  <c r="C45" i="2"/>
  <c r="A8" i="10" l="1"/>
  <c r="A7" i="10"/>
  <c r="C33" i="2" l="1"/>
  <c r="C34" i="2" s="1"/>
  <c r="C36" i="2" l="1"/>
  <c r="C38" i="2" s="1"/>
  <c r="C40" i="2" s="1"/>
  <c r="C42" i="2" s="1"/>
  <c r="C44" i="2" s="1"/>
  <c r="C59" i="2" l="1"/>
  <c r="C56" i="2"/>
  <c r="C53" i="2"/>
  <c r="C58" i="2"/>
  <c r="C57" i="2"/>
  <c r="C55" i="2"/>
  <c r="C54" i="2"/>
  <c r="C60" i="2" l="1"/>
  <c r="C66" i="2" s="1"/>
  <c r="G46" i="1" s="1"/>
</calcChain>
</file>

<file path=xl/sharedStrings.xml><?xml version="1.0" encoding="utf-8"?>
<sst xmlns="http://schemas.openxmlformats.org/spreadsheetml/2006/main" count="693" uniqueCount="372">
  <si>
    <t>Fiscal Year</t>
  </si>
  <si>
    <t>Practitioner Type</t>
  </si>
  <si>
    <t>A</t>
  </si>
  <si>
    <t>B</t>
  </si>
  <si>
    <t>C</t>
  </si>
  <si>
    <t>E</t>
  </si>
  <si>
    <t>1.</t>
  </si>
  <si>
    <t>Psychologists</t>
  </si>
  <si>
    <t>2.</t>
  </si>
  <si>
    <t>Social Workers</t>
  </si>
  <si>
    <t>3.</t>
  </si>
  <si>
    <t>4.</t>
  </si>
  <si>
    <t>5.</t>
  </si>
  <si>
    <t>Licensed Vocational Nurses</t>
  </si>
  <si>
    <t>6.</t>
  </si>
  <si>
    <t>Trained Health Care Aides</t>
  </si>
  <si>
    <t>7.</t>
  </si>
  <si>
    <t>Speech-Language Pathologists</t>
  </si>
  <si>
    <t>8.</t>
  </si>
  <si>
    <t>Audiologists</t>
  </si>
  <si>
    <t>9.</t>
  </si>
  <si>
    <t>Physical Therapists</t>
  </si>
  <si>
    <t>10.</t>
  </si>
  <si>
    <t>Occupational Therapists</t>
  </si>
  <si>
    <t>11.</t>
  </si>
  <si>
    <t>Physicians/Psychiatrists</t>
  </si>
  <si>
    <t>a.</t>
  </si>
  <si>
    <t>b.</t>
  </si>
  <si>
    <t>c.</t>
  </si>
  <si>
    <t>d.</t>
  </si>
  <si>
    <t>e.</t>
  </si>
  <si>
    <t>f.</t>
  </si>
  <si>
    <t>g.</t>
  </si>
  <si>
    <t>h.</t>
  </si>
  <si>
    <t>(Object Code)</t>
  </si>
  <si>
    <t>LEA Medi-Cal Billing Option Program</t>
  </si>
  <si>
    <t>LEA Identification:</t>
  </si>
  <si>
    <t>Contact:  Name</t>
  </si>
  <si>
    <t>Certification of State Matching Funds for LEA Services:</t>
  </si>
  <si>
    <t>Name</t>
  </si>
  <si>
    <t>Title</t>
  </si>
  <si>
    <t>Signature</t>
  </si>
  <si>
    <t>Date</t>
  </si>
  <si>
    <t>12.</t>
  </si>
  <si>
    <t>Optometrists</t>
  </si>
  <si>
    <t>13.</t>
  </si>
  <si>
    <t>Audiometrists</t>
  </si>
  <si>
    <t>D</t>
  </si>
  <si>
    <t>F</t>
  </si>
  <si>
    <t>Average Contract Rate Per Hour</t>
  </si>
  <si>
    <t>Total Hours Paid</t>
  </si>
  <si>
    <t>E-mail Address</t>
  </si>
  <si>
    <t>LEA Provider Name</t>
  </si>
  <si>
    <t>California Department of Health Care Services</t>
  </si>
  <si>
    <t xml:space="preserve">               Phone</t>
  </si>
  <si>
    <t>National Provider Identifier</t>
  </si>
  <si>
    <t>State of California — Health and Human Services Agency</t>
  </si>
  <si>
    <t>Row</t>
  </si>
  <si>
    <t>Summary of Overpayments/(Underpayments):</t>
  </si>
  <si>
    <t>i.</t>
  </si>
  <si>
    <t>Yes</t>
  </si>
  <si>
    <t>No</t>
  </si>
  <si>
    <t xml:space="preserve">           Address 1</t>
  </si>
  <si>
    <t xml:space="preserve">           Address 2</t>
  </si>
  <si>
    <t>City</t>
  </si>
  <si>
    <t>State</t>
  </si>
  <si>
    <t>Zip</t>
  </si>
  <si>
    <t xml:space="preserve">               Fax</t>
  </si>
  <si>
    <t>j.</t>
  </si>
  <si>
    <t>Is your LEA part of a billing consortium? (Yes or No)</t>
  </si>
  <si>
    <t>LEA Name</t>
  </si>
  <si>
    <t>CDS Code</t>
  </si>
  <si>
    <t>LEA #1</t>
  </si>
  <si>
    <t>LEA #2</t>
  </si>
  <si>
    <t>LEA #3</t>
  </si>
  <si>
    <t>LEA #4</t>
  </si>
  <si>
    <t>LEA #5</t>
  </si>
  <si>
    <t>LEA #6</t>
  </si>
  <si>
    <t>LEA #7</t>
  </si>
  <si>
    <t>LEA #8</t>
  </si>
  <si>
    <t>LEA #9</t>
  </si>
  <si>
    <t>LEA #10</t>
  </si>
  <si>
    <t>LEA #11</t>
  </si>
  <si>
    <t>LEA #12</t>
  </si>
  <si>
    <t>LEA #13</t>
  </si>
  <si>
    <t>LEA #14</t>
  </si>
  <si>
    <t>LEA #15</t>
  </si>
  <si>
    <t xml:space="preserve">   Totals</t>
  </si>
  <si>
    <t>I, the undersigned, under penalty of perjury state the following:</t>
  </si>
  <si>
    <t>A.</t>
  </si>
  <si>
    <t xml:space="preserve">LEA warrants and represents that the information on the accompanying claim form is true and correct. </t>
  </si>
  <si>
    <t>B.</t>
  </si>
  <si>
    <t>C.</t>
  </si>
  <si>
    <t>D.</t>
  </si>
  <si>
    <t>E.</t>
  </si>
  <si>
    <t>F.</t>
  </si>
  <si>
    <t>G.</t>
  </si>
  <si>
    <t>H.</t>
  </si>
  <si>
    <t>Provider No. / CDS Code</t>
  </si>
  <si>
    <t>14.</t>
  </si>
  <si>
    <t>Registered Dieticians</t>
  </si>
  <si>
    <t>15.</t>
  </si>
  <si>
    <t>Physical Therapy Assistants</t>
  </si>
  <si>
    <t>Physician Assistants</t>
  </si>
  <si>
    <t>Respiratory Therapists</t>
  </si>
  <si>
    <t>Speech-Language Pathology Assistants</t>
  </si>
  <si>
    <t>Orientation and Mobility Specialists</t>
  </si>
  <si>
    <t>16.</t>
  </si>
  <si>
    <t>17.</t>
  </si>
  <si>
    <t>18.</t>
  </si>
  <si>
    <t>20.</t>
  </si>
  <si>
    <t>21.</t>
  </si>
  <si>
    <t>22.</t>
  </si>
  <si>
    <t>23.</t>
  </si>
  <si>
    <t>Occupational Therapy Assistants</t>
  </si>
  <si>
    <t>Unrestricted Indirect Cost Rate</t>
  </si>
  <si>
    <t>Worksheet C: Other Costs</t>
  </si>
  <si>
    <t>19.</t>
  </si>
  <si>
    <t>Worksheet D: Contractor Costs and Total Hours Paid</t>
  </si>
  <si>
    <t>Total Units of Service</t>
  </si>
  <si>
    <t>Total Claims</t>
  </si>
  <si>
    <t xml:space="preserve">Interim Medi-Cal Reimbursement </t>
  </si>
  <si>
    <t xml:space="preserve">C </t>
  </si>
  <si>
    <t>k.</t>
  </si>
  <si>
    <t>m.</t>
  </si>
  <si>
    <t>n.</t>
  </si>
  <si>
    <t>Indirect Costs (a * b)</t>
  </si>
  <si>
    <t>Net Direct and Indirect Costs (a + c)</t>
  </si>
  <si>
    <t>Program Specialists</t>
  </si>
  <si>
    <t>Job Category</t>
  </si>
  <si>
    <t>Total Salaries</t>
  </si>
  <si>
    <t>Total Benefits</t>
  </si>
  <si>
    <t>Gross Compensation Expenditures</t>
  </si>
  <si>
    <t>Net Compensation Expenditures</t>
  </si>
  <si>
    <t>Bus Driver (General Transportation)</t>
  </si>
  <si>
    <t>Bus Driver</t>
  </si>
  <si>
    <t>Mechanic (General Transportation)</t>
  </si>
  <si>
    <t>Bus Aide (General Transportation)</t>
  </si>
  <si>
    <t>Bus Aide (only Special Education Transportation)</t>
  </si>
  <si>
    <t>Bus Driver (only Special Education Transportation)</t>
  </si>
  <si>
    <t>Mechanic (only Special Education Transportation)</t>
  </si>
  <si>
    <t>Mechanic Assistant (General Transportation)</t>
  </si>
  <si>
    <t>Mechanic Assistant (only Special Education Transportation)</t>
  </si>
  <si>
    <t>Description</t>
  </si>
  <si>
    <t>Gross Costs</t>
  </si>
  <si>
    <t>Lease/Rental</t>
  </si>
  <si>
    <t>Transportation Services (General Trans)</t>
  </si>
  <si>
    <t>Insurance</t>
  </si>
  <si>
    <t>Maintenance and Repairs</t>
  </si>
  <si>
    <t>Fuel and Oil</t>
  </si>
  <si>
    <t>Total</t>
  </si>
  <si>
    <t>Transportation Services (only Special Ed Trans)</t>
  </si>
  <si>
    <t>Specialized Transportation Costs</t>
  </si>
  <si>
    <t>Asset ID (If Applicable)</t>
  </si>
  <si>
    <t>Asset Type</t>
  </si>
  <si>
    <t>Years of Useful Life</t>
  </si>
  <si>
    <t>Prior Period Accumulated Depreciation</t>
  </si>
  <si>
    <t>Depreciation for Reporting Period</t>
  </si>
  <si>
    <t xml:space="preserve">l. </t>
  </si>
  <si>
    <t>o.</t>
  </si>
  <si>
    <t>Calculated Medi-Cal One Way Trip Ratio</t>
  </si>
  <si>
    <t>General and Statistical Information</t>
  </si>
  <si>
    <t>Application of One-Way Trip Ratio</t>
  </si>
  <si>
    <t>Nurses</t>
  </si>
  <si>
    <t>q.</t>
  </si>
  <si>
    <t>Allocation Statistics</t>
  </si>
  <si>
    <t>W/S F Row Number</t>
  </si>
  <si>
    <t>Substitute Driver</t>
  </si>
  <si>
    <t>Mechanic</t>
  </si>
  <si>
    <t xml:space="preserve">Was the asset retired during the cost report period?  </t>
  </si>
  <si>
    <t>Annual Straight-Line Depreciation</t>
  </si>
  <si>
    <t xml:space="preserve">Worksheet C.1:  Direct Medical Equipment - Depreciation  </t>
  </si>
  <si>
    <t>Total Direct Medical Equipment Depreciation for the Year (from Worksheet C.1)</t>
  </si>
  <si>
    <t>Total "Other Costs"</t>
  </si>
  <si>
    <t>F = A+B+C-D</t>
  </si>
  <si>
    <t>Total Equipment Depreciation for the Reporting Period</t>
  </si>
  <si>
    <t>F = Sum of A-E</t>
  </si>
  <si>
    <t>Total Net Personnel Costs</t>
  </si>
  <si>
    <t xml:space="preserve">Personnel Costs, Net of Federal Funds </t>
  </si>
  <si>
    <t>Total Costs, Including Equipment Depreciation (d + e)</t>
  </si>
  <si>
    <t>Application of Direct Medical Service Percentage (f * g)</t>
  </si>
  <si>
    <t>Total Costs, Including Contracted Services Costs (h + i)</t>
  </si>
  <si>
    <t>Total Computable Medi-Cal Costs (j * k)</t>
  </si>
  <si>
    <t>Medi-Cal Allowable Costs (l + m)</t>
  </si>
  <si>
    <t>Resource Code Account Number(s)</t>
  </si>
  <si>
    <t>Resource Code Account Numbers</t>
  </si>
  <si>
    <t>Mileage</t>
  </si>
  <si>
    <t>Transportation - One Way Trips</t>
  </si>
  <si>
    <t>RMTS Direct Medical Service Percentage (from Allocation Statistics)</t>
  </si>
  <si>
    <t>Indirect Cost Rate (from Allocation Statistics)</t>
  </si>
  <si>
    <t>Net Personnel Costs (from Worksheet B.1)</t>
  </si>
  <si>
    <t xml:space="preserve">Net Transportation Service Costs plus Indirect Costs </t>
  </si>
  <si>
    <t>G</t>
  </si>
  <si>
    <t>Total Other Costs (Gross)</t>
  </si>
  <si>
    <t>Total Gross Salaries</t>
  </si>
  <si>
    <t>Total Gross Benefits</t>
  </si>
  <si>
    <t xml:space="preserve">Total Gross Other Costs </t>
  </si>
  <si>
    <t>H</t>
  </si>
  <si>
    <t>Depreciable Cost</t>
  </si>
  <si>
    <t>Net Salaries &amp; Benefits 
(from E.1)</t>
  </si>
  <si>
    <t>r.</t>
  </si>
  <si>
    <t>s.</t>
  </si>
  <si>
    <t>Month/
Year Placed in Service</t>
  </si>
  <si>
    <t>Month/
Year Placed Out of Service</t>
  </si>
  <si>
    <t>Equipment Depreciation Costs</t>
  </si>
  <si>
    <t xml:space="preserve">Total to Worksheet A: </t>
  </si>
  <si>
    <t>Cost and Reimbursement Comparison Schedule (CRCS)</t>
  </si>
  <si>
    <t>Occupational Therapist Assistants</t>
  </si>
  <si>
    <t>Expenditures from Federal Resources or Grants</t>
  </si>
  <si>
    <t>Federal Resources or Grants</t>
  </si>
  <si>
    <t>Total Contract Service Costs Net of Federal Resources or Grants</t>
  </si>
  <si>
    <t>Contract Service Costs Paid with Federal Resources or Grants</t>
  </si>
  <si>
    <t xml:space="preserve"> Expenditures from Federal Resources or Grants</t>
  </si>
  <si>
    <t>Registered Associate Clinical Social Workers</t>
  </si>
  <si>
    <t>Associate Marriage and Family Therapists</t>
  </si>
  <si>
    <t>24.</t>
  </si>
  <si>
    <t xml:space="preserve">Worksheet B:  Salary and Benefits Data Report </t>
  </si>
  <si>
    <t>t.</t>
  </si>
  <si>
    <t>Title XIX (1/1/20-6/30/20)</t>
  </si>
  <si>
    <t>Title XIX Enhanced (7/1/19-12/31/19)</t>
  </si>
  <si>
    <t>Title XIX Enhanced (1/1/20-6/30/20)</t>
  </si>
  <si>
    <t>Title XXI Enhanced (7/1/19-9/30/19)</t>
  </si>
  <si>
    <t>Title XIX (7/1/19-12/31/19)</t>
  </si>
  <si>
    <t>% of Claims</t>
  </si>
  <si>
    <t>v.</t>
  </si>
  <si>
    <t>w.</t>
  </si>
  <si>
    <t>x.</t>
  </si>
  <si>
    <t>y.</t>
  </si>
  <si>
    <t>z.</t>
  </si>
  <si>
    <t>p.</t>
  </si>
  <si>
    <t>aa.</t>
  </si>
  <si>
    <t>Total Medi-Cal Maximum Reimbursable Cost</t>
  </si>
  <si>
    <t>ab.</t>
  </si>
  <si>
    <t>ac.</t>
  </si>
  <si>
    <t>ad.</t>
  </si>
  <si>
    <t>ae.</t>
  </si>
  <si>
    <t>FMAP for January 1, 2020 to June 30, 2020 - Title XIX</t>
  </si>
  <si>
    <t>FMAP for July 1, 2019 to December 31, 2019 - Title XIX Enhanced</t>
  </si>
  <si>
    <t>FMAP for January 1, 2020 to June 30, 2020 - Title XIX Enhanced</t>
  </si>
  <si>
    <t>FMAP for July 1, 2019 to September 30, 2019 - Title XXI Enhanced</t>
  </si>
  <si>
    <t>Medi-Cal Eligibility Ratio (as adjusted, from Allocation Statistics)</t>
  </si>
  <si>
    <t xml:space="preserve">   Number of Medicaid Enrolled Students in the LEA </t>
  </si>
  <si>
    <t xml:space="preserve">   Total Number of Students Enrolled in the LEA</t>
  </si>
  <si>
    <t xml:space="preserve">   Calculated Medi-Cal Eligibility Ratio</t>
  </si>
  <si>
    <t xml:space="preserve">   Adjusted Medi-Cal Eligibility Ratio</t>
  </si>
  <si>
    <t>1. General Provider Information</t>
  </si>
  <si>
    <t xml:space="preserve"> 2. Allocation Statistics</t>
  </si>
  <si>
    <t xml:space="preserve">3. Medi-Cal Eligibility Ratio: </t>
  </si>
  <si>
    <t xml:space="preserve">4. Medi-Cal One Way Trip Ratio: </t>
  </si>
  <si>
    <t>(Yes or No)</t>
  </si>
  <si>
    <t>FMAP for October 1, 2019 to December 31, 2019 - Title XXI Enhanced</t>
  </si>
  <si>
    <t>FMAP for January 1, 2020 to June 30, 2020 - Title XXI Enhanced</t>
  </si>
  <si>
    <t>Federal Medicaid Assistance Percentage (FMAP) for July 1, 2019 to December 31, 2019 - Title XIX</t>
  </si>
  <si>
    <t xml:space="preserve">u. </t>
  </si>
  <si>
    <t>Title XXI Enhanced (1/1/20-6/30/20)</t>
  </si>
  <si>
    <t>Title XXI Enhanced (10/1/19-12/31/19)</t>
  </si>
  <si>
    <t>af.</t>
  </si>
  <si>
    <t>ag.</t>
  </si>
  <si>
    <t>New Practitioner Costs</t>
  </si>
  <si>
    <t>CA</t>
  </si>
  <si>
    <t>Reg. Associate Clinical Social Workers</t>
  </si>
  <si>
    <t>Associate MFTs</t>
  </si>
  <si>
    <t xml:space="preserve">Please indicate the LEAs that are part of the billing consortium below.  Include the LEA name and corresponding </t>
  </si>
  <si>
    <t>County/District/School Code (CDS Code).</t>
  </si>
  <si>
    <t xml:space="preserve">LEA acknowledges that all records of funds expended are subject to review and audit by DHCS and the Federal </t>
  </si>
  <si>
    <t>Centers for Medicare and Medicaid Services.</t>
  </si>
  <si>
    <r>
      <rPr>
        <b/>
        <sz val="12"/>
        <rFont val="Arial"/>
        <family val="2"/>
      </rPr>
      <t>If Yes</t>
    </r>
    <r>
      <rPr>
        <sz val="12"/>
        <rFont val="Arial"/>
        <family val="2"/>
      </rPr>
      <t>, who was your LEA's LEC/LGA?</t>
    </r>
  </si>
  <si>
    <r>
      <t xml:space="preserve">Materials, Supplies and Reference Materials Expenditures                    </t>
    </r>
    <r>
      <rPr>
        <i/>
        <sz val="12"/>
        <rFont val="Arial"/>
        <family val="2"/>
      </rPr>
      <t>(4200-4300)</t>
    </r>
    <r>
      <rPr>
        <sz val="12"/>
        <rFont val="Arial"/>
        <family val="2"/>
      </rPr>
      <t xml:space="preserve"> </t>
    </r>
  </si>
  <si>
    <r>
      <t xml:space="preserve">Non-capitalized Equipment Expenditures    </t>
    </r>
    <r>
      <rPr>
        <i/>
        <sz val="12"/>
        <rFont val="Arial"/>
        <family val="2"/>
      </rPr>
      <t>(4400)</t>
    </r>
  </si>
  <si>
    <r>
      <t xml:space="preserve">Travel and Conference Expenditures    </t>
    </r>
    <r>
      <rPr>
        <i/>
        <sz val="12"/>
        <rFont val="Arial"/>
        <family val="2"/>
      </rPr>
      <t>(5200)</t>
    </r>
  </si>
  <si>
    <r>
      <t xml:space="preserve">Dues and Membership Expenditures    </t>
    </r>
    <r>
      <rPr>
        <i/>
        <sz val="12"/>
        <rFont val="Arial"/>
        <family val="2"/>
      </rPr>
      <t>(5300)</t>
    </r>
  </si>
  <si>
    <r>
      <t xml:space="preserve">Communications Expenditures   </t>
    </r>
    <r>
      <rPr>
        <i/>
        <sz val="12"/>
        <rFont val="Arial"/>
        <family val="2"/>
      </rPr>
      <t>(5900)</t>
    </r>
  </si>
  <si>
    <r>
      <t>Contractor Costs 
(</t>
    </r>
    <r>
      <rPr>
        <i/>
        <sz val="12"/>
        <rFont val="Arial"/>
        <family val="2"/>
      </rPr>
      <t>5800</t>
    </r>
    <r>
      <rPr>
        <sz val="12"/>
        <rFont val="Arial"/>
        <family val="2"/>
      </rPr>
      <t>)</t>
    </r>
  </si>
  <si>
    <r>
      <t>Contractor Costs 
(</t>
    </r>
    <r>
      <rPr>
        <i/>
        <sz val="12"/>
        <rFont val="Arial"/>
        <family val="2"/>
      </rPr>
      <t>5100</t>
    </r>
    <r>
      <rPr>
        <sz val="12"/>
        <rFont val="Arial"/>
        <family val="2"/>
      </rPr>
      <t>)</t>
    </r>
  </si>
  <si>
    <t>NPI</t>
  </si>
  <si>
    <t xml:space="preserve">School-Based Medi-Cal Administrative Activities (SMAA) Program </t>
  </si>
  <si>
    <t>Does this CRCS contain costs for practitioners that your LEA did not receive any interim reimbursement for?</t>
  </si>
  <si>
    <t>Did your LEA participate in the SMAA claiming program during SFY 2019-20?</t>
  </si>
  <si>
    <t xml:space="preserve">expenditures eligible for Federal Financial Participation (FFP) pursuant to the requirements of Section 1903(w) </t>
  </si>
  <si>
    <t xml:space="preserve"> of the Social Security Act and Subpart B of Part 433 of Title 42 of the Code of Federal Regulations.</t>
  </si>
  <si>
    <t xml:space="preserve">LEA will maintain documentation supporting the expenditures claimed on the accompanying claim form. This </t>
  </si>
  <si>
    <t>documentation must include all fiscal records required for Medi-Cal audits.</t>
  </si>
  <si>
    <t xml:space="preserve">LEA certifies that all expenditures reported within the Medi-Cal Cost and Reimbursement Comparison Schedule </t>
  </si>
  <si>
    <t xml:space="preserve">are in compliance with the Office of Management and Budget (OMB) Super-Circular (2 CFR 200). To the extent </t>
  </si>
  <si>
    <t xml:space="preserve">that reporting is not governed by OMB Super-Circular, LEA certifies that Generally Accepted Accounting </t>
  </si>
  <si>
    <t>Principles have been applied.</t>
  </si>
  <si>
    <t xml:space="preserve">LEA’s expenditures claimed have not previously been, nor will they be, claimed at any other time as claims to </t>
  </si>
  <si>
    <t>receive Federal Financial Participation (FFP) funds under Medi-Cal or any other program.</t>
  </si>
  <si>
    <t xml:space="preserve">LEA acknowledges that the information is to be used by the Department of Health Care Services (DHCS) for </t>
  </si>
  <si>
    <t xml:space="preserve">filing of a claim with the federal government for federal funds and understands that misrepresentation of information </t>
  </si>
  <si>
    <t>constitutes violation of federal and state law.</t>
  </si>
  <si>
    <t xml:space="preserve">LEA understands that DHCS must deny payment of any claim if it is determined that the certification and/or claim </t>
  </si>
  <si>
    <t>form is not adequately supported for purposes of FFP.</t>
  </si>
  <si>
    <t xml:space="preserve">As a public administrator, a public officer or other public individual duly authorized as having authority to sign on  </t>
  </si>
  <si>
    <t xml:space="preserve">behalf of the LEA, I am authorized or designated to make this Certification, and declare that this Certification and </t>
  </si>
  <si>
    <t xml:space="preserve">claim form documents attached hereto are true and correct.  I understand that the filing of a false or fraudulent </t>
  </si>
  <si>
    <t xml:space="preserve">claim or making of false statements in support of a claim may violate the Federal False Claims Act or other </t>
  </si>
  <si>
    <t xml:space="preserve">applicable statute and federal law, and may be punishable thereunder.  </t>
  </si>
  <si>
    <t xml:space="preserve"> State of California — Health and Human Services Agency</t>
  </si>
  <si>
    <t xml:space="preserve">NPI </t>
  </si>
  <si>
    <t>Total Number of One-Way Trips for All Special Education Students with Specialized Transportation Documented in the IEP/IFSP</t>
  </si>
  <si>
    <t>Total Number of One-Way Trips for Medi-Cal Special Education Students with Specialized Transportation Documented in the IEP/IFSP (may be obtained from paid claims data)</t>
  </si>
  <si>
    <t>SFY 2019-20</t>
  </si>
  <si>
    <t xml:space="preserve"> Total Computable Specialized Transportation Costs (from W/S E)</t>
  </si>
  <si>
    <t>Calculation of Medi-Cal Maximum Reimbursable Cost</t>
  </si>
  <si>
    <t>Title XIX - 7/1/19-12/31/19 (n * o * % of claims)</t>
  </si>
  <si>
    <t>Title XIX - 1/1/20-6/30/20 (n * p* % of claims)</t>
  </si>
  <si>
    <t>Title XIX Enhanced - 7/1/19-12/31/19 (n * q * % of claims)</t>
  </si>
  <si>
    <t>Title XIX Enhanced - 1/1/20-6/30/20 (n * r * % of claims)</t>
  </si>
  <si>
    <t>Title XXI Enhanced - 7/1/19-9/30/19 (n * s * % of claims)</t>
  </si>
  <si>
    <t>Title XXI Enhanced - 10/1/19-12/31/19 (n * t * % of claims)</t>
  </si>
  <si>
    <t>Title XXI Enhanced - 1/1/20-6/30/20 (n * u * % of claims)</t>
  </si>
  <si>
    <t>Interim Medi-Cal Reimbursement through the FI (from W/S F)</t>
  </si>
  <si>
    <t xml:space="preserve">DO NOT ENTER ANY DATA INTO THE SHADED CELLS.  CELLS SHADED IN GRAY WILL BE AUTOMATICALLY POPULATED </t>
  </si>
  <si>
    <t>WITH DATA ENTERED ON OTHER MEDI-CAL CRCS WORKSHEETS.</t>
  </si>
  <si>
    <t>(IEP/IFSP Services and Non-IEP/IFSP Services)</t>
  </si>
  <si>
    <t>Dates of Service 7/1/19 - 6/30/20</t>
  </si>
  <si>
    <t>Contracted Services Costs (from W/S D)</t>
  </si>
  <si>
    <t>Direct Medical Equipment Depreciation (from W/S C.1)</t>
  </si>
  <si>
    <t>Month/ Year Placed in Service</t>
  </si>
  <si>
    <t>Month/ Year Placed Out of Service</t>
  </si>
  <si>
    <t xml:space="preserve">Other Health Coverage </t>
  </si>
  <si>
    <t>ah.</t>
  </si>
  <si>
    <t>ai.</t>
  </si>
  <si>
    <t>(From Worksheet A)</t>
  </si>
  <si>
    <t>SMAA Reimbursement for Pool 1 Personal Service Contractors (PSC)</t>
  </si>
  <si>
    <t>Total Reimbursement (ad + ae + ag)</t>
  </si>
  <si>
    <t>Overpayment/(Underpayment) (ah - ac)</t>
  </si>
  <si>
    <t xml:space="preserve">LEA represents that its expenditures under the LEA Medi-Cal Billing Option Program represent allowable </t>
  </si>
  <si>
    <t xml:space="preserve">Total Overpayment/(Underpayment) For LEA BOP Services </t>
  </si>
  <si>
    <t>LEA BOP Billing Consortium:</t>
  </si>
  <si>
    <t>Local Educational Agency Medi-Cal Billing Option Program (LEA BOP)</t>
  </si>
  <si>
    <t>Direct Medical Service Percentage from Time Study Results (obtained from LEA BOP website)</t>
  </si>
  <si>
    <t xml:space="preserve">   Statewide Unsatisfactory Immigration Status Adjustment Factor</t>
  </si>
  <si>
    <t xml:space="preserve"> (from LEA BOP website)</t>
  </si>
  <si>
    <t>Worksheet A: Summary Costs of Providing LEA BOP Services</t>
  </si>
  <si>
    <t>State Fiscal Year Totals</t>
  </si>
  <si>
    <t>SFY 19-20 Total Salaries</t>
  </si>
  <si>
    <t>SFY 19-20 Total Benefits</t>
  </si>
  <si>
    <t>SFY 19-20 Gross Compensation Expenditures</t>
  </si>
  <si>
    <t>SFY 19-20 Net Compensation Expenditures</t>
  </si>
  <si>
    <t xml:space="preserve">SFY Totals: </t>
  </si>
  <si>
    <t>Worksheet B.1:  State Fiscal Year Funding Summary (No Input Required)</t>
  </si>
  <si>
    <t xml:space="preserve">   SFY Totals</t>
  </si>
  <si>
    <t xml:space="preserve">Worksheet F: Interim Payment Data for LEA BOP Services </t>
  </si>
  <si>
    <t>Total LEA BOP Services</t>
  </si>
  <si>
    <t>LEA BOP Provider Name</t>
  </si>
  <si>
    <t>Counselors/Marriage and Family Therapists (MFTs)</t>
  </si>
  <si>
    <t>Associate Marriage and Family Therapists (Associate MFTs)</t>
  </si>
  <si>
    <t>Audiologists/Audiometrists</t>
  </si>
  <si>
    <t>Worksheet E:  Specialized Medical Transportation Summary</t>
  </si>
  <si>
    <t>Specialized Medical Transportation Services</t>
  </si>
  <si>
    <t>Net Other Specialized Medical Transportation Costs (from E.2)</t>
  </si>
  <si>
    <t>Depreciation - Specialized Transportation  (from E.3)</t>
  </si>
  <si>
    <t>Total Net Specialized Medical Transportation Service Costs</t>
  </si>
  <si>
    <t>Medicaid Allowable Specialized Medical Transportation Costs</t>
  </si>
  <si>
    <t xml:space="preserve">Worksheet E.3: Specialized Medical Transportation Equipment - Depreciation  </t>
  </si>
  <si>
    <t xml:space="preserve">Total Depreciation - Specialized Medical Transportation </t>
  </si>
  <si>
    <t>Specialized Medical Transportation Costs</t>
  </si>
  <si>
    <t>Worksheet E.2: Other Specialized Medical Transportation Costs</t>
  </si>
  <si>
    <t>Total Other Specialized Medical Transportation Costs Net of Federal Resources or Grants</t>
  </si>
  <si>
    <t>Transportation Costs (Specialized Medical Transportation)</t>
  </si>
  <si>
    <t>Worksheet E.1: Specialized Medical Transportation Personnel Costs</t>
  </si>
  <si>
    <t>Counselors/MFTs</t>
  </si>
  <si>
    <t>PSC reimb. plus indirect costs (af * 1+indirect cost rate * 50% FMAP)</t>
  </si>
  <si>
    <t>Indirect Costs Associated with Total Contract Costs (5800)</t>
  </si>
  <si>
    <t>Contract - Transportation Services (Object Code 5100)</t>
  </si>
  <si>
    <t>Contract - Transportation Equipment (Object Code 5800)</t>
  </si>
  <si>
    <t>Contract - Transportation Equipment (Object Code 5100)</t>
  </si>
  <si>
    <t>Contract - Transportation Services (Object Code 5800)</t>
  </si>
  <si>
    <t>Indirect Costs (Excludes Object Code 5100)</t>
  </si>
  <si>
    <t>REVISED MARCH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</si>
</sst>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lt;=9999999]###\-####;\(###\)\ ###\-####"/>
    <numFmt numFmtId="167" formatCode="&quot;$&quot;#,##0.00"/>
    <numFmt numFmtId="168" formatCode="[$-409]mmm\-yy;@"/>
  </numFmts>
  <fonts count="42" x14ac:knownFonts="1">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u/>
      <sz val="10"/>
      <color indexed="12"/>
      <name val="Times New Roman"/>
      <family val="1"/>
    </font>
    <font>
      <sz val="10"/>
      <name val="times new roman"/>
      <family val="1"/>
    </font>
    <font>
      <sz val="10"/>
      <name val="times new roman"/>
      <family val="1"/>
    </font>
    <font>
      <sz val="10"/>
      <name val="times new roman"/>
      <family val="1"/>
    </font>
    <font>
      <sz val="10"/>
      <name val="Arial"/>
      <family val="2"/>
    </font>
    <font>
      <sz val="8"/>
      <name val="Arial"/>
      <family val="2"/>
    </font>
    <font>
      <sz val="7"/>
      <name val="Arial"/>
      <family val="2"/>
    </font>
    <font>
      <b/>
      <sz val="11"/>
      <name val="Arial"/>
      <family val="2"/>
    </font>
    <font>
      <b/>
      <sz val="10"/>
      <name val="Arial"/>
      <family val="2"/>
    </font>
    <font>
      <sz val="11"/>
      <name val="Arial"/>
      <family val="2"/>
    </font>
    <font>
      <sz val="10"/>
      <color theme="1"/>
      <name val="Arial"/>
      <family val="2"/>
    </font>
    <font>
      <sz val="10"/>
      <name val="Times New Roman"/>
      <family val="1"/>
    </font>
    <font>
      <b/>
      <sz val="12"/>
      <color indexed="8"/>
      <name val="Arial"/>
      <family val="2"/>
    </font>
    <font>
      <sz val="11"/>
      <color indexed="8"/>
      <name val="Calibri"/>
      <family val="2"/>
    </font>
    <font>
      <sz val="11"/>
      <color theme="1"/>
      <name val="Arial"/>
      <family val="2"/>
    </font>
    <font>
      <sz val="14"/>
      <color theme="1"/>
      <name val="Arial"/>
      <family val="2"/>
    </font>
    <font>
      <b/>
      <sz val="10"/>
      <color theme="1"/>
      <name val="Arial"/>
      <family val="2"/>
    </font>
    <font>
      <b/>
      <sz val="12"/>
      <name val="Arial"/>
      <family val="2"/>
    </font>
    <font>
      <sz val="12"/>
      <name val="Arial"/>
      <family val="2"/>
    </font>
    <font>
      <u/>
      <sz val="12"/>
      <color indexed="12"/>
      <name val="Times New Roman"/>
      <family val="1"/>
    </font>
    <font>
      <b/>
      <sz val="12"/>
      <color rgb="FF242424"/>
      <name val="Arial"/>
      <family val="2"/>
    </font>
    <font>
      <sz val="12"/>
      <color rgb="FF242424"/>
      <name val="Arial"/>
      <family val="2"/>
    </font>
    <font>
      <sz val="12"/>
      <color theme="1"/>
      <name val="Arial"/>
      <family val="2"/>
    </font>
    <font>
      <sz val="12"/>
      <color rgb="FFC00000"/>
      <name val="Arial"/>
      <family val="2"/>
    </font>
    <font>
      <sz val="12"/>
      <color rgb="FFFF0000"/>
      <name val="Arial"/>
      <family val="2"/>
    </font>
    <font>
      <i/>
      <sz val="12"/>
      <name val="Arial"/>
      <family val="2"/>
    </font>
    <font>
      <b/>
      <sz val="12"/>
      <color rgb="FFFF0000"/>
      <name val="Arial"/>
      <family val="2"/>
    </font>
    <font>
      <sz val="12"/>
      <color theme="0" tint="-4.9989318521683403E-2"/>
      <name val="Arial"/>
      <family val="2"/>
    </font>
    <font>
      <sz val="12"/>
      <color indexed="9"/>
      <name val="Arial"/>
      <family val="2"/>
    </font>
    <font>
      <i/>
      <sz val="12"/>
      <color rgb="FFC00000"/>
      <name val="Arial"/>
      <family val="2"/>
    </font>
    <font>
      <sz val="12"/>
      <color theme="0"/>
      <name val="Arial"/>
      <family val="2"/>
    </font>
    <font>
      <b/>
      <i/>
      <sz val="12"/>
      <color theme="0"/>
      <name val="Arial"/>
      <family val="2"/>
    </font>
    <font>
      <b/>
      <sz val="12"/>
      <color theme="1"/>
      <name val="Arial"/>
      <family val="2"/>
    </font>
    <font>
      <sz val="12"/>
      <color indexed="8"/>
      <name val="Arial"/>
      <family val="2"/>
    </font>
    <font>
      <i/>
      <u/>
      <sz val="12"/>
      <name val="Arial"/>
      <family val="2"/>
    </font>
    <font>
      <b/>
      <i/>
      <sz val="10"/>
      <name val="Arial"/>
      <family val="2"/>
    </font>
    <font>
      <b/>
      <i/>
      <sz val="12"/>
      <name val="Arial"/>
      <family val="2"/>
    </font>
  </fonts>
  <fills count="12">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indexed="9"/>
        <bgColor indexed="64"/>
      </patternFill>
    </fill>
    <fill>
      <patternFill patternType="solid">
        <fgColor theme="0" tint="-0.24994659260841701"/>
        <bgColor indexed="64"/>
      </patternFill>
    </fill>
    <fill>
      <patternFill patternType="solid">
        <fgColor theme="1" tint="0.249977111117893"/>
        <bgColor indexed="64"/>
      </patternFill>
    </fill>
    <fill>
      <patternFill patternType="solid">
        <fgColor rgb="FFC0C0C0"/>
        <bgColor indexed="64"/>
      </patternFill>
    </fill>
    <fill>
      <patternFill patternType="solid">
        <fgColor theme="4" tint="-0.24994659260841701"/>
        <bgColor indexed="64"/>
      </patternFill>
    </fill>
    <fill>
      <patternFill patternType="solid">
        <fgColor theme="0" tint="-0.249977111117893"/>
        <bgColor indexed="64"/>
      </patternFill>
    </fill>
    <fill>
      <patternFill patternType="solid">
        <fgColor theme="1"/>
        <bgColor indexed="64"/>
      </patternFill>
    </fill>
    <fill>
      <patternFill patternType="solid">
        <fgColor theme="4" tint="0.79998168889431442"/>
        <bgColor indexed="64"/>
      </patternFill>
    </fill>
  </fills>
  <borders count="67">
    <border>
      <left/>
      <right/>
      <top/>
      <bottom/>
      <diagonal/>
    </border>
    <border>
      <left/>
      <right/>
      <top/>
      <bottom style="thin">
        <color indexed="64"/>
      </bottom>
      <diagonal/>
    </border>
    <border>
      <left/>
      <right/>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9"/>
      </left>
      <right style="thin">
        <color indexed="9"/>
      </right>
      <top style="thin">
        <color indexed="9"/>
      </top>
      <bottom style="thin">
        <color indexed="9"/>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9"/>
      </right>
      <top style="medium">
        <color indexed="64"/>
      </top>
      <bottom style="medium">
        <color indexed="64"/>
      </bottom>
      <diagonal/>
    </border>
    <border>
      <left style="thin">
        <color indexed="9"/>
      </left>
      <right style="thin">
        <color indexed="9"/>
      </right>
      <top style="medium">
        <color indexed="64"/>
      </top>
      <bottom style="medium">
        <color indexed="64"/>
      </bottom>
      <diagonal/>
    </border>
    <border>
      <left style="thin">
        <color indexed="9"/>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left>
      <right style="thin">
        <color theme="0"/>
      </right>
      <top style="thin">
        <color theme="0"/>
      </top>
      <bottom style="thin">
        <color theme="0"/>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indexed="55"/>
      </left>
      <right style="medium">
        <color indexed="64"/>
      </right>
      <top style="medium">
        <color indexed="64"/>
      </top>
      <bottom style="medium">
        <color indexed="64"/>
      </bottom>
      <diagonal/>
    </border>
    <border>
      <left style="medium">
        <color indexed="64"/>
      </left>
      <right style="thin">
        <color indexed="55"/>
      </right>
      <top style="medium">
        <color indexed="64"/>
      </top>
      <bottom style="medium">
        <color indexed="64"/>
      </bottom>
      <diagonal/>
    </border>
    <border>
      <left style="thin">
        <color indexed="55"/>
      </left>
      <right style="thin">
        <color indexed="55"/>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3"/>
      </left>
      <right style="thin">
        <color indexed="63"/>
      </right>
      <top/>
      <bottom style="thin">
        <color indexed="63"/>
      </bottom>
      <diagonal/>
    </border>
    <border>
      <left style="thin">
        <color indexed="63"/>
      </left>
      <right style="medium">
        <color indexed="64"/>
      </right>
      <top/>
      <bottom style="thin">
        <color indexed="63"/>
      </bottom>
      <diagonal/>
    </border>
    <border>
      <left style="thin">
        <color indexed="63"/>
      </left>
      <right style="thin">
        <color indexed="63"/>
      </right>
      <top style="thin">
        <color indexed="63"/>
      </top>
      <bottom style="thin">
        <color indexed="64"/>
      </bottom>
      <diagonal/>
    </border>
    <border>
      <left style="medium">
        <color indexed="64"/>
      </left>
      <right style="thin">
        <color indexed="64"/>
      </right>
      <top/>
      <bottom style="medium">
        <color indexed="64"/>
      </bottom>
      <diagonal/>
    </border>
    <border>
      <left style="thin">
        <color indexed="63"/>
      </left>
      <right style="thin">
        <color indexed="63"/>
      </right>
      <top style="thin">
        <color indexed="63"/>
      </top>
      <bottom style="medium">
        <color indexed="64"/>
      </bottom>
      <diagonal/>
    </border>
    <border>
      <left style="thin">
        <color indexed="9"/>
      </left>
      <right style="thin">
        <color indexed="9"/>
      </right>
      <top/>
      <bottom style="thin">
        <color indexed="9"/>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thin">
        <color theme="0"/>
      </left>
      <right style="thin">
        <color theme="0"/>
      </right>
      <top style="thin">
        <color theme="0"/>
      </top>
      <bottom/>
      <diagonal/>
    </border>
    <border>
      <left style="medium">
        <color indexed="64"/>
      </left>
      <right style="thin">
        <color indexed="55"/>
      </right>
      <top style="thin">
        <color indexed="55"/>
      </top>
      <bottom/>
      <diagonal/>
    </border>
    <border>
      <left style="thin">
        <color indexed="55"/>
      </left>
      <right style="thin">
        <color indexed="55"/>
      </right>
      <top style="thin">
        <color indexed="55"/>
      </top>
      <bottom/>
      <diagonal/>
    </border>
    <border>
      <left style="thin">
        <color indexed="55"/>
      </left>
      <right style="medium">
        <color indexed="64"/>
      </right>
      <top style="thin">
        <color indexed="55"/>
      </top>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3"/>
      </left>
      <right/>
      <top/>
      <bottom style="thin">
        <color indexed="63"/>
      </bottom>
      <diagonal/>
    </border>
    <border>
      <left style="medium">
        <color indexed="64"/>
      </left>
      <right style="medium">
        <color indexed="64"/>
      </right>
      <top style="medium">
        <color indexed="64"/>
      </top>
      <bottom style="medium">
        <color indexed="64"/>
      </bottom>
      <diagonal/>
    </border>
    <border>
      <left/>
      <right/>
      <top style="thin">
        <color indexed="9"/>
      </top>
      <bottom style="thin">
        <color indexed="9"/>
      </bottom>
      <diagonal/>
    </border>
    <border>
      <left style="thin">
        <color indexed="63"/>
      </left>
      <right style="thin">
        <color indexed="64"/>
      </right>
      <top style="medium">
        <color indexed="64"/>
      </top>
      <bottom style="thin">
        <color indexed="64"/>
      </bottom>
      <diagonal/>
    </border>
    <border>
      <left style="thin">
        <color indexed="9"/>
      </left>
      <right style="thin">
        <color indexed="9"/>
      </right>
      <top/>
      <bottom style="medium">
        <color indexed="64"/>
      </bottom>
      <diagonal/>
    </border>
    <border>
      <left style="thin">
        <color indexed="63"/>
      </left>
      <right style="thin">
        <color indexed="63"/>
      </right>
      <top style="thin">
        <color indexed="64"/>
      </top>
      <bottom style="medium">
        <color indexed="64"/>
      </bottom>
      <diagonal/>
    </border>
    <border>
      <left style="thin">
        <color indexed="63"/>
      </left>
      <right style="medium">
        <color indexed="64"/>
      </right>
      <top style="thin">
        <color indexed="63"/>
      </top>
      <bottom style="medium">
        <color indexed="64"/>
      </bottom>
      <diagonal/>
    </border>
    <border>
      <left/>
      <right/>
      <top style="thin">
        <color indexed="64"/>
      </top>
      <bottom/>
      <diagonal/>
    </border>
    <border>
      <left/>
      <right/>
      <top style="thin">
        <color indexed="64"/>
      </top>
      <bottom style="double">
        <color indexed="64"/>
      </bottom>
      <diagonal/>
    </border>
    <border>
      <left/>
      <right/>
      <top style="dashed">
        <color auto="1"/>
      </top>
      <bottom style="dashed">
        <color auto="1"/>
      </bottom>
      <diagonal/>
    </border>
    <border>
      <left/>
      <right/>
      <top/>
      <bottom style="dashed">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55"/>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s>
  <cellStyleXfs count="28">
    <xf numFmtId="0" fontId="0" fillId="0" borderId="0"/>
    <xf numFmtId="43" fontId="4"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4" fontId="4" fillId="0" borderId="0" applyFont="0" applyFill="0" applyBorder="0" applyAlignment="0" applyProtection="0"/>
    <xf numFmtId="0" fontId="5" fillId="0" borderId="0" applyNumberFormat="0" applyFill="0" applyBorder="0" applyAlignment="0" applyProtection="0">
      <alignment vertical="top"/>
      <protection locked="0"/>
    </xf>
    <xf numFmtId="0" fontId="6" fillId="0" borderId="0"/>
    <xf numFmtId="0" fontId="6" fillId="0" borderId="0"/>
    <xf numFmtId="9" fontId="16" fillId="0" borderId="0" applyFont="0" applyFill="0" applyBorder="0" applyAlignment="0" applyProtection="0"/>
    <xf numFmtId="0" fontId="3" fillId="0" borderId="0"/>
    <xf numFmtId="44" fontId="18" fillId="0" borderId="0" applyFont="0" applyFill="0" applyBorder="0" applyAlignment="0" applyProtection="0"/>
    <xf numFmtId="0" fontId="4" fillId="0" borderId="0"/>
    <xf numFmtId="0" fontId="2"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1" fillId="0" borderId="0"/>
    <xf numFmtId="0" fontId="1" fillId="0" borderId="0"/>
    <xf numFmtId="9" fontId="4" fillId="0" borderId="0" applyFont="0" applyFill="0" applyBorder="0" applyAlignment="0" applyProtection="0"/>
  </cellStyleXfs>
  <cellXfs count="440">
    <xf numFmtId="0" fontId="0" fillId="0" borderId="0" xfId="0"/>
    <xf numFmtId="0" fontId="10" fillId="0" borderId="0" xfId="0" applyFont="1" applyFill="1" applyProtection="1"/>
    <xf numFmtId="0" fontId="9" fillId="0" borderId="0" xfId="0" applyFont="1" applyProtection="1"/>
    <xf numFmtId="43" fontId="10" fillId="0" borderId="0" xfId="0" applyNumberFormat="1" applyFont="1" applyFill="1" applyAlignment="1" applyProtection="1">
      <alignment horizontal="right"/>
    </xf>
    <xf numFmtId="0" fontId="11" fillId="0" borderId="0" xfId="0" applyFont="1" applyFill="1" applyProtection="1"/>
    <xf numFmtId="0" fontId="9" fillId="0" borderId="0" xfId="0" applyFont="1" applyFill="1" applyProtection="1"/>
    <xf numFmtId="0" fontId="12" fillId="0" borderId="0" xfId="0" applyFont="1" applyAlignment="1" applyProtection="1"/>
    <xf numFmtId="0" fontId="9" fillId="0" borderId="0" xfId="0" applyFont="1" applyFill="1" applyBorder="1" applyProtection="1"/>
    <xf numFmtId="43" fontId="9" fillId="0" borderId="0" xfId="0" applyNumberFormat="1" applyFont="1" applyFill="1" applyAlignment="1" applyProtection="1">
      <alignment horizontal="right"/>
    </xf>
    <xf numFmtId="43" fontId="9" fillId="0" borderId="0" xfId="0" applyNumberFormat="1" applyFont="1" applyFill="1" applyProtection="1"/>
    <xf numFmtId="43" fontId="9" fillId="0" borderId="0" xfId="0" applyNumberFormat="1" applyFont="1" applyProtection="1"/>
    <xf numFmtId="43" fontId="9" fillId="0" borderId="0" xfId="0" applyNumberFormat="1" applyFont="1" applyAlignment="1" applyProtection="1">
      <alignment horizontal="right"/>
    </xf>
    <xf numFmtId="0" fontId="9" fillId="0" borderId="0" xfId="0" applyFont="1" applyAlignment="1" applyProtection="1">
      <alignment wrapText="1"/>
    </xf>
    <xf numFmtId="0" fontId="9" fillId="0" borderId="0" xfId="0" applyFont="1" applyAlignment="1">
      <alignment horizontal="centerContinuous"/>
    </xf>
    <xf numFmtId="0" fontId="9" fillId="0" borderId="0" xfId="0" applyFont="1" applyAlignment="1" applyProtection="1">
      <alignment horizontal="centerContinuous"/>
    </xf>
    <xf numFmtId="0" fontId="9" fillId="0" borderId="0" xfId="0" applyFont="1"/>
    <xf numFmtId="166" fontId="9" fillId="0" borderId="0" xfId="0" applyNumberFormat="1" applyFont="1" applyFill="1" applyBorder="1" applyAlignment="1" applyProtection="1">
      <alignment horizontal="center"/>
    </xf>
    <xf numFmtId="43" fontId="10" fillId="0" borderId="0" xfId="0" applyNumberFormat="1" applyFont="1" applyAlignment="1" applyProtection="1">
      <alignment horizontal="right"/>
    </xf>
    <xf numFmtId="0" fontId="9" fillId="0" borderId="0" xfId="0" applyFont="1" applyAlignment="1" applyProtection="1"/>
    <xf numFmtId="166" fontId="9" fillId="0" borderId="0" xfId="0" applyNumberFormat="1" applyFont="1" applyFill="1" applyAlignment="1" applyProtection="1">
      <alignment horizontal="center"/>
    </xf>
    <xf numFmtId="0" fontId="9" fillId="0" borderId="0" xfId="0" applyFont="1" applyAlignment="1" applyProtection="1">
      <alignment vertical="center"/>
    </xf>
    <xf numFmtId="0" fontId="12" fillId="0" borderId="0" xfId="0" applyFont="1" applyFill="1" applyAlignment="1" applyProtection="1">
      <alignment horizontal="center"/>
    </xf>
    <xf numFmtId="0" fontId="12" fillId="0" borderId="0" xfId="0" applyFont="1" applyFill="1" applyAlignment="1" applyProtection="1">
      <alignment horizontal="center"/>
    </xf>
    <xf numFmtId="0" fontId="19" fillId="0" borderId="10" xfId="13" applyFont="1" applyBorder="1"/>
    <xf numFmtId="0" fontId="19" fillId="0" borderId="0" xfId="13" applyFont="1"/>
    <xf numFmtId="0" fontId="19" fillId="0" borderId="10" xfId="13" applyFont="1" applyBorder="1" applyAlignment="1">
      <alignment wrapText="1"/>
    </xf>
    <xf numFmtId="0" fontId="19" fillId="0" borderId="0" xfId="13" applyFont="1" applyAlignment="1">
      <alignment wrapText="1"/>
    </xf>
    <xf numFmtId="167" fontId="19" fillId="0" borderId="0" xfId="13" applyNumberFormat="1" applyFont="1" applyProtection="1"/>
    <xf numFmtId="0" fontId="19" fillId="0" borderId="0" xfId="13" applyFont="1" applyProtection="1"/>
    <xf numFmtId="0" fontId="15" fillId="0" borderId="0" xfId="13" applyFont="1"/>
    <xf numFmtId="0" fontId="9" fillId="0" borderId="0" xfId="0" applyNumberFormat="1" applyFont="1" applyFill="1" applyBorder="1" applyAlignment="1" applyProtection="1">
      <alignment horizontal="center"/>
    </xf>
    <xf numFmtId="0" fontId="9" fillId="0" borderId="0" xfId="0" applyFont="1" applyFill="1"/>
    <xf numFmtId="0" fontId="19" fillId="0" borderId="28" xfId="13" applyFont="1" applyFill="1" applyBorder="1" applyProtection="1"/>
    <xf numFmtId="0" fontId="19" fillId="0" borderId="0" xfId="13" applyFont="1" applyFill="1" applyBorder="1" applyProtection="1"/>
    <xf numFmtId="0" fontId="20" fillId="0" borderId="28" xfId="13" applyFont="1" applyFill="1" applyBorder="1" applyProtection="1"/>
    <xf numFmtId="0" fontId="15" fillId="0" borderId="28" xfId="13" applyFont="1" applyFill="1" applyBorder="1" applyProtection="1"/>
    <xf numFmtId="0" fontId="19" fillId="0" borderId="0" xfId="13" applyFont="1" applyAlignment="1" applyProtection="1">
      <alignment wrapText="1"/>
    </xf>
    <xf numFmtId="167" fontId="19" fillId="0" borderId="0" xfId="13" applyNumberFormat="1" applyFont="1" applyFill="1" applyProtection="1"/>
    <xf numFmtId="0" fontId="19" fillId="0" borderId="10" xfId="13" applyFont="1" applyFill="1" applyBorder="1" applyProtection="1"/>
    <xf numFmtId="0" fontId="19" fillId="0" borderId="10" xfId="13" applyFont="1" applyFill="1" applyBorder="1" applyAlignment="1" applyProtection="1">
      <alignment horizontal="center"/>
    </xf>
    <xf numFmtId="1" fontId="19" fillId="0" borderId="10" xfId="13" applyNumberFormat="1" applyFont="1" applyFill="1" applyBorder="1" applyAlignment="1" applyProtection="1">
      <alignment horizontal="center"/>
    </xf>
    <xf numFmtId="167" fontId="19" fillId="0" borderId="10" xfId="13" applyNumberFormat="1" applyFont="1" applyFill="1" applyBorder="1" applyProtection="1"/>
    <xf numFmtId="0" fontId="19" fillId="0" borderId="0" xfId="13" applyFont="1" applyFill="1" applyProtection="1"/>
    <xf numFmtId="0" fontId="19" fillId="0" borderId="0" xfId="13" applyFont="1" applyFill="1" applyAlignment="1" applyProtection="1">
      <alignment horizontal="center"/>
    </xf>
    <xf numFmtId="1" fontId="19" fillId="0" borderId="0" xfId="13" applyNumberFormat="1" applyFont="1" applyFill="1" applyAlignment="1" applyProtection="1">
      <alignment horizontal="center"/>
    </xf>
    <xf numFmtId="0" fontId="15" fillId="0" borderId="0" xfId="13" applyFont="1" applyProtection="1"/>
    <xf numFmtId="0" fontId="9" fillId="0" borderId="0" xfId="0" applyFont="1" applyAlignment="1"/>
    <xf numFmtId="0" fontId="9" fillId="0" borderId="44" xfId="0" applyFont="1" applyBorder="1"/>
    <xf numFmtId="0" fontId="15" fillId="0" borderId="0" xfId="13" applyFont="1" applyFill="1" applyBorder="1" applyProtection="1"/>
    <xf numFmtId="0" fontId="21" fillId="0" borderId="0" xfId="13" applyFont="1" applyFill="1" applyBorder="1" applyProtection="1"/>
    <xf numFmtId="0" fontId="10" fillId="0" borderId="0" xfId="15" applyFont="1" applyFill="1" applyProtection="1"/>
    <xf numFmtId="0" fontId="9" fillId="0" borderId="0" xfId="15" applyFont="1" applyProtection="1"/>
    <xf numFmtId="49" fontId="9" fillId="0" borderId="0" xfId="15" applyNumberFormat="1" applyFont="1" applyProtection="1"/>
    <xf numFmtId="0" fontId="9" fillId="0" borderId="0" xfId="15" applyFont="1" applyFill="1" applyProtection="1"/>
    <xf numFmtId="0" fontId="9" fillId="0" borderId="0" xfId="15" applyFont="1"/>
    <xf numFmtId="0" fontId="9" fillId="0" borderId="0" xfId="15" applyFont="1" applyFill="1" applyBorder="1" applyAlignment="1" applyProtection="1">
      <alignment horizontal="center" wrapText="1"/>
    </xf>
    <xf numFmtId="0" fontId="9" fillId="0" borderId="0" xfId="15" applyFont="1" applyFill="1" applyBorder="1" applyProtection="1"/>
    <xf numFmtId="41" fontId="9" fillId="0" borderId="0" xfId="15" applyNumberFormat="1" applyFont="1" applyFill="1" applyBorder="1" applyProtection="1"/>
    <xf numFmtId="41" fontId="9" fillId="0" borderId="0" xfId="15" applyNumberFormat="1" applyFont="1" applyFill="1" applyProtection="1"/>
    <xf numFmtId="0" fontId="14" fillId="0" borderId="0" xfId="15" applyFont="1" applyFill="1" applyProtection="1"/>
    <xf numFmtId="0" fontId="12" fillId="0" borderId="0" xfId="15" applyFont="1" applyAlignment="1" applyProtection="1">
      <alignment vertical="top" wrapText="1"/>
    </xf>
    <xf numFmtId="0" fontId="13" fillId="0" borderId="0" xfId="15" applyFont="1" applyAlignment="1" applyProtection="1">
      <alignment horizontal="left" wrapText="1"/>
    </xf>
    <xf numFmtId="43" fontId="9" fillId="0" borderId="0" xfId="15" applyNumberFormat="1" applyFont="1" applyProtection="1"/>
    <xf numFmtId="0" fontId="12" fillId="0" borderId="0" xfId="15" applyFont="1" applyFill="1" applyAlignment="1" applyProtection="1">
      <alignment horizontal="left" vertical="top" wrapText="1"/>
    </xf>
    <xf numFmtId="43" fontId="9" fillId="0" borderId="0" xfId="15" applyNumberFormat="1" applyFont="1" applyFill="1" applyProtection="1"/>
    <xf numFmtId="0" fontId="19" fillId="0" borderId="0" xfId="16" applyFont="1" applyProtection="1"/>
    <xf numFmtId="0" fontId="19" fillId="0" borderId="0" xfId="16" applyFont="1" applyFill="1" applyProtection="1"/>
    <xf numFmtId="0" fontId="19" fillId="0" borderId="0" xfId="16" applyFont="1" applyFill="1" applyAlignment="1" applyProtection="1">
      <alignment horizontal="center"/>
    </xf>
    <xf numFmtId="1" fontId="19" fillId="0" borderId="0" xfId="16" applyNumberFormat="1" applyFont="1" applyFill="1" applyAlignment="1" applyProtection="1">
      <alignment horizontal="center"/>
    </xf>
    <xf numFmtId="167" fontId="19" fillId="0" borderId="0" xfId="16" applyNumberFormat="1" applyFont="1" applyFill="1" applyProtection="1"/>
    <xf numFmtId="0" fontId="22" fillId="0" borderId="0" xfId="0" applyFont="1" applyAlignment="1" applyProtection="1">
      <alignment horizontal="centerContinuous" vertical="center"/>
    </xf>
    <xf numFmtId="0" fontId="22" fillId="0" borderId="0" xfId="0" applyFont="1" applyAlignment="1" applyProtection="1">
      <alignment horizontal="centerContinuous"/>
    </xf>
    <xf numFmtId="0" fontId="22" fillId="0" borderId="0" xfId="0" applyFont="1" applyFill="1" applyAlignment="1" applyProtection="1">
      <alignment horizontal="centerContinuous"/>
    </xf>
    <xf numFmtId="0" fontId="9" fillId="0" borderId="0" xfId="0" applyFont="1" applyAlignment="1" applyProtection="1">
      <alignment horizontal="center"/>
    </xf>
    <xf numFmtId="166" fontId="9" fillId="0" borderId="0" xfId="0" applyNumberFormat="1" applyFont="1" applyFill="1" applyBorder="1" applyAlignment="1" applyProtection="1"/>
    <xf numFmtId="0" fontId="22" fillId="0" borderId="11" xfId="0" applyFont="1" applyBorder="1"/>
    <xf numFmtId="0" fontId="19" fillId="0" borderId="0" xfId="13" applyFont="1" applyAlignment="1" applyProtection="1">
      <alignment horizontal="center" wrapText="1"/>
    </xf>
    <xf numFmtId="0" fontId="22" fillId="0" borderId="0" xfId="0" applyFont="1" applyAlignment="1" applyProtection="1"/>
    <xf numFmtId="49" fontId="23" fillId="0" borderId="0" xfId="0" applyNumberFormat="1" applyFont="1" applyFill="1" applyAlignment="1" applyProtection="1">
      <alignment horizontal="right"/>
    </xf>
    <xf numFmtId="0" fontId="23" fillId="0" borderId="0" xfId="0" applyFont="1" applyFill="1" applyProtection="1"/>
    <xf numFmtId="0" fontId="22" fillId="0" borderId="0" xfId="0" applyFont="1" applyFill="1" applyAlignment="1" applyProtection="1">
      <alignment horizontal="left"/>
    </xf>
    <xf numFmtId="0" fontId="22" fillId="0" borderId="0" xfId="0" applyFont="1" applyFill="1" applyAlignment="1" applyProtection="1"/>
    <xf numFmtId="0" fontId="22" fillId="0" borderId="0" xfId="0" applyFont="1" applyBorder="1" applyAlignment="1" applyProtection="1"/>
    <xf numFmtId="0" fontId="23" fillId="0" borderId="0" xfId="0" applyFont="1" applyProtection="1"/>
    <xf numFmtId="0" fontId="22" fillId="0" borderId="0" xfId="0" applyFont="1" applyFill="1" applyProtection="1"/>
    <xf numFmtId="0" fontId="23" fillId="0" borderId="0" xfId="0" applyFont="1" applyFill="1" applyBorder="1" applyProtection="1"/>
    <xf numFmtId="49" fontId="23" fillId="0" borderId="1" xfId="0" applyNumberFormat="1" applyFont="1" applyFill="1" applyBorder="1" applyAlignment="1" applyProtection="1">
      <protection locked="0"/>
    </xf>
    <xf numFmtId="49" fontId="23" fillId="0" borderId="0" xfId="0" applyNumberFormat="1" applyFont="1" applyFill="1" applyBorder="1" applyAlignment="1" applyProtection="1">
      <alignment horizontal="right"/>
    </xf>
    <xf numFmtId="0" fontId="23" fillId="0" borderId="1" xfId="0" applyFont="1" applyFill="1" applyBorder="1" applyAlignment="1" applyProtection="1">
      <protection locked="0"/>
    </xf>
    <xf numFmtId="0" fontId="23" fillId="0" borderId="3" xfId="0" applyFont="1" applyFill="1" applyBorder="1" applyAlignment="1" applyProtection="1">
      <protection locked="0"/>
    </xf>
    <xf numFmtId="0" fontId="23" fillId="0" borderId="0" xfId="0" applyFont="1" applyFill="1" applyBorder="1" applyAlignment="1" applyProtection="1"/>
    <xf numFmtId="0" fontId="23" fillId="0" borderId="0" xfId="0" applyFont="1" applyFill="1" applyBorder="1" applyAlignment="1" applyProtection="1">
      <alignment horizontal="left"/>
    </xf>
    <xf numFmtId="0" fontId="23" fillId="0" borderId="0" xfId="0" applyFont="1" applyFill="1" applyAlignment="1" applyProtection="1">
      <alignment horizontal="center"/>
    </xf>
    <xf numFmtId="166" fontId="23" fillId="0" borderId="3" xfId="0" applyNumberFormat="1" applyFont="1" applyFill="1" applyBorder="1" applyAlignment="1" applyProtection="1">
      <protection locked="0"/>
    </xf>
    <xf numFmtId="166" fontId="23" fillId="0" borderId="0" xfId="0" applyNumberFormat="1" applyFont="1" applyFill="1" applyBorder="1" applyAlignment="1" applyProtection="1"/>
    <xf numFmtId="0" fontId="23" fillId="0" borderId="0" xfId="0" applyFont="1" applyFill="1" applyBorder="1" applyAlignment="1" applyProtection="1">
      <alignment horizontal="right"/>
    </xf>
    <xf numFmtId="0" fontId="24" fillId="0" borderId="0" xfId="9" applyFont="1" applyFill="1" applyBorder="1" applyAlignment="1" applyProtection="1"/>
    <xf numFmtId="166" fontId="23" fillId="0" borderId="1" xfId="0" applyNumberFormat="1" applyFont="1" applyFill="1" applyBorder="1" applyAlignment="1" applyProtection="1">
      <protection locked="0"/>
    </xf>
    <xf numFmtId="0" fontId="23" fillId="0" borderId="1" xfId="0" applyFont="1" applyBorder="1" applyAlignment="1" applyProtection="1">
      <alignment horizontal="center"/>
    </xf>
    <xf numFmtId="0" fontId="23" fillId="0" borderId="3" xfId="0" applyFont="1" applyBorder="1" applyAlignment="1" applyProtection="1">
      <protection locked="0"/>
    </xf>
    <xf numFmtId="0" fontId="23" fillId="0" borderId="0" xfId="0" applyFont="1" applyFill="1" applyBorder="1" applyAlignment="1" applyProtection="1">
      <alignment horizontal="center"/>
    </xf>
    <xf numFmtId="0" fontId="25" fillId="0" borderId="0" xfId="0" applyFont="1" applyProtection="1"/>
    <xf numFmtId="1" fontId="23" fillId="0" borderId="0" xfId="0" applyNumberFormat="1" applyFont="1" applyFill="1" applyBorder="1" applyAlignment="1" applyProtection="1">
      <alignment horizontal="center"/>
    </xf>
    <xf numFmtId="0" fontId="26" fillId="0" borderId="0" xfId="0" applyFont="1" applyProtection="1"/>
    <xf numFmtId="0" fontId="23" fillId="0" borderId="1" xfId="0" applyFont="1" applyFill="1" applyBorder="1" applyAlignment="1" applyProtection="1">
      <alignment horizontal="center"/>
      <protection locked="0"/>
    </xf>
    <xf numFmtId="0" fontId="27" fillId="0" borderId="0" xfId="0" applyFont="1" applyAlignment="1"/>
    <xf numFmtId="49" fontId="23" fillId="0" borderId="0" xfId="0" applyNumberFormat="1" applyFont="1" applyFill="1" applyAlignment="1" applyProtection="1">
      <alignment horizontal="right" vertical="top"/>
    </xf>
    <xf numFmtId="0" fontId="23" fillId="0" borderId="0" xfId="0" applyFont="1" applyAlignment="1">
      <alignment vertical="top"/>
    </xf>
    <xf numFmtId="0" fontId="23" fillId="0" borderId="0" xfId="0" applyFont="1" applyFill="1" applyAlignment="1">
      <alignment vertical="top"/>
    </xf>
    <xf numFmtId="0" fontId="23" fillId="0" borderId="0" xfId="0" applyFont="1" applyFill="1" applyAlignment="1"/>
    <xf numFmtId="0" fontId="23" fillId="0" borderId="0" xfId="0" applyFont="1" applyFill="1" applyAlignment="1" applyProtection="1">
      <alignment vertical="top"/>
    </xf>
    <xf numFmtId="0" fontId="23" fillId="0" borderId="0" xfId="0" applyFont="1" applyFill="1" applyAlignment="1">
      <alignment vertical="center"/>
    </xf>
    <xf numFmtId="0" fontId="23" fillId="0" borderId="0" xfId="0" applyFont="1" applyFill="1" applyAlignment="1" applyProtection="1">
      <alignment horizontal="left"/>
    </xf>
    <xf numFmtId="0" fontId="22" fillId="0" borderId="0" xfId="0" applyFont="1" applyFill="1" applyBorder="1" applyProtection="1"/>
    <xf numFmtId="0" fontId="23" fillId="0" borderId="0" xfId="0" applyFont="1" applyFill="1" applyAlignment="1" applyProtection="1">
      <alignment vertical="top" wrapText="1"/>
    </xf>
    <xf numFmtId="41" fontId="23" fillId="0" borderId="0" xfId="0" applyNumberFormat="1" applyFont="1" applyFill="1" applyBorder="1" applyAlignment="1" applyProtection="1">
      <alignment horizontal="right"/>
    </xf>
    <xf numFmtId="0" fontId="23" fillId="0" borderId="1" xfId="0" applyFont="1" applyFill="1" applyBorder="1" applyAlignment="1" applyProtection="1"/>
    <xf numFmtId="49" fontId="23" fillId="0" borderId="0" xfId="0" applyNumberFormat="1" applyFont="1" applyFill="1" applyAlignment="1" applyProtection="1">
      <alignment readingOrder="1"/>
    </xf>
    <xf numFmtId="0" fontId="23" fillId="0" borderId="0" xfId="0" applyFont="1" applyFill="1" applyAlignment="1" applyProtection="1">
      <alignment wrapText="1"/>
    </xf>
    <xf numFmtId="49" fontId="23" fillId="0" borderId="0" xfId="0" applyNumberFormat="1" applyFont="1" applyFill="1" applyAlignment="1" applyProtection="1">
      <alignment horizontal="center"/>
    </xf>
    <xf numFmtId="166" fontId="23" fillId="9" borderId="0" xfId="0" applyNumberFormat="1" applyFont="1" applyFill="1" applyBorder="1" applyAlignment="1" applyProtection="1">
      <alignment horizontal="center"/>
    </xf>
    <xf numFmtId="166" fontId="23" fillId="0" borderId="0" xfId="0" applyNumberFormat="1" applyFont="1" applyFill="1" applyBorder="1" applyAlignment="1" applyProtection="1">
      <alignment horizontal="centerContinuous"/>
    </xf>
    <xf numFmtId="0" fontId="23" fillId="9" borderId="0" xfId="0" applyNumberFormat="1" applyFont="1" applyFill="1" applyBorder="1" applyAlignment="1" applyProtection="1">
      <alignment horizontal="center"/>
    </xf>
    <xf numFmtId="49" fontId="23" fillId="0" borderId="0" xfId="0" applyNumberFormat="1" applyFont="1" applyAlignment="1" applyProtection="1">
      <alignment horizontal="right"/>
    </xf>
    <xf numFmtId="0" fontId="22" fillId="0" borderId="0" xfId="0" applyFont="1" applyFill="1" applyAlignment="1" applyProtection="1">
      <alignment horizontal="center"/>
    </xf>
    <xf numFmtId="0" fontId="23" fillId="0" borderId="0" xfId="0" applyFont="1"/>
    <xf numFmtId="0" fontId="23" fillId="0" borderId="7" xfId="0" applyFont="1" applyBorder="1" applyAlignment="1" applyProtection="1">
      <alignment vertical="center" wrapText="1"/>
    </xf>
    <xf numFmtId="49" fontId="23" fillId="9" borderId="8" xfId="0" applyNumberFormat="1" applyFont="1" applyFill="1" applyBorder="1" applyAlignment="1" applyProtection="1">
      <alignment horizontal="right" vertical="center"/>
    </xf>
    <xf numFmtId="0" fontId="23" fillId="9" borderId="8" xfId="0" applyFont="1" applyFill="1" applyBorder="1" applyAlignment="1" applyProtection="1">
      <alignment vertical="center"/>
    </xf>
    <xf numFmtId="10" fontId="23" fillId="0" borderId="8" xfId="0" applyNumberFormat="1" applyFont="1" applyFill="1" applyBorder="1" applyProtection="1">
      <protection locked="0"/>
    </xf>
    <xf numFmtId="0" fontId="23" fillId="5" borderId="7" xfId="0" applyFont="1" applyFill="1" applyBorder="1" applyAlignment="1" applyProtection="1">
      <alignment vertical="center" wrapText="1"/>
    </xf>
    <xf numFmtId="10" fontId="23" fillId="5" borderId="8" xfId="0" applyNumberFormat="1" applyFont="1" applyFill="1" applyBorder="1" applyProtection="1"/>
    <xf numFmtId="0" fontId="23" fillId="0" borderId="7" xfId="0" applyFont="1" applyFill="1" applyBorder="1" applyAlignment="1" applyProtection="1">
      <alignment vertical="center" wrapText="1"/>
    </xf>
    <xf numFmtId="0" fontId="23" fillId="0" borderId="0" xfId="0" applyFont="1" applyFill="1"/>
    <xf numFmtId="0" fontId="23" fillId="0" borderId="6" xfId="0" applyFont="1" applyBorder="1"/>
    <xf numFmtId="0" fontId="23" fillId="0" borderId="38" xfId="0" applyFont="1" applyFill="1" applyBorder="1" applyAlignment="1" applyProtection="1">
      <alignment vertical="center" wrapText="1"/>
    </xf>
    <xf numFmtId="164" fontId="23" fillId="0" borderId="49" xfId="1" applyNumberFormat="1" applyFont="1" applyFill="1" applyBorder="1" applyProtection="1">
      <protection locked="0"/>
    </xf>
    <xf numFmtId="164" fontId="23" fillId="0" borderId="8" xfId="1" applyNumberFormat="1" applyFont="1" applyFill="1" applyBorder="1" applyProtection="1">
      <protection locked="0"/>
    </xf>
    <xf numFmtId="0" fontId="23" fillId="9" borderId="7" xfId="0" applyFont="1" applyFill="1" applyBorder="1" applyAlignment="1" applyProtection="1">
      <alignment vertical="center" wrapText="1"/>
    </xf>
    <xf numFmtId="10" fontId="23" fillId="9" borderId="8" xfId="12" applyNumberFormat="1" applyFont="1" applyFill="1" applyBorder="1" applyProtection="1"/>
    <xf numFmtId="0" fontId="23" fillId="0" borderId="34" xfId="0" applyFont="1" applyBorder="1" applyAlignment="1" applyProtection="1">
      <alignment vertical="center" wrapText="1"/>
    </xf>
    <xf numFmtId="166" fontId="23" fillId="9" borderId="0" xfId="0" applyNumberFormat="1" applyFont="1" applyFill="1" applyAlignment="1" applyProtection="1">
      <alignment horizontal="center"/>
    </xf>
    <xf numFmtId="0" fontId="22" fillId="0" borderId="0" xfId="0" applyFont="1" applyFill="1" applyAlignment="1" applyProtection="1">
      <alignment horizontal="centerContinuous" vertical="center"/>
    </xf>
    <xf numFmtId="0" fontId="30" fillId="0" borderId="0" xfId="0" applyFont="1" applyFill="1" applyProtection="1"/>
    <xf numFmtId="0" fontId="23" fillId="0" borderId="0" xfId="0" applyFont="1" applyFill="1" applyBorder="1" applyAlignment="1" applyProtection="1">
      <alignment horizontal="center" wrapText="1"/>
    </xf>
    <xf numFmtId="0" fontId="31" fillId="0" borderId="0" xfId="0" applyFont="1" applyFill="1" applyProtection="1"/>
    <xf numFmtId="0" fontId="23" fillId="0" borderId="1" xfId="0" applyFont="1" applyFill="1" applyBorder="1" applyAlignment="1" applyProtection="1">
      <alignment horizontal="left" wrapText="1"/>
    </xf>
    <xf numFmtId="0" fontId="23" fillId="0" borderId="1" xfId="0" applyFont="1" applyFill="1" applyBorder="1" applyAlignment="1" applyProtection="1">
      <alignment horizontal="center"/>
    </xf>
    <xf numFmtId="41" fontId="23" fillId="9" borderId="1" xfId="0" applyNumberFormat="1" applyFont="1" applyFill="1" applyBorder="1" applyProtection="1"/>
    <xf numFmtId="0" fontId="30" fillId="0" borderId="0" xfId="0" applyFont="1" applyProtection="1"/>
    <xf numFmtId="0" fontId="22" fillId="0" borderId="0" xfId="0" applyFont="1" applyFill="1" applyBorder="1" applyAlignment="1" applyProtection="1">
      <alignment horizontal="right"/>
    </xf>
    <xf numFmtId="42" fontId="22" fillId="9" borderId="48" xfId="0" applyNumberFormat="1" applyFont="1" applyFill="1" applyBorder="1" applyAlignment="1" applyProtection="1">
      <alignment vertical="center"/>
    </xf>
    <xf numFmtId="0" fontId="23" fillId="0" borderId="0" xfId="0" applyFont="1" applyFill="1" applyBorder="1" applyAlignment="1" applyProtection="1">
      <alignment horizontal="center" vertical="center"/>
    </xf>
    <xf numFmtId="0" fontId="23" fillId="0" borderId="0" xfId="0" applyNumberFormat="1" applyFont="1" applyFill="1" applyBorder="1" applyAlignment="1" applyProtection="1">
      <alignment vertical="center"/>
    </xf>
    <xf numFmtId="0" fontId="23" fillId="0" borderId="0" xfId="0" applyFont="1" applyAlignment="1">
      <alignment vertical="center"/>
    </xf>
    <xf numFmtId="42" fontId="23" fillId="9" borderId="1" xfId="0" applyNumberFormat="1" applyFont="1" applyFill="1" applyBorder="1" applyProtection="1"/>
    <xf numFmtId="0" fontId="23" fillId="0" borderId="0" xfId="0" applyNumberFormat="1" applyFont="1" applyFill="1" applyBorder="1" applyProtection="1"/>
    <xf numFmtId="10" fontId="23" fillId="9" borderId="1" xfId="0" applyNumberFormat="1" applyFont="1" applyFill="1" applyBorder="1" applyProtection="1"/>
    <xf numFmtId="43" fontId="23" fillId="0" borderId="0" xfId="0" applyNumberFormat="1" applyFont="1" applyProtection="1"/>
    <xf numFmtId="44" fontId="23" fillId="0" borderId="0" xfId="0" applyNumberFormat="1" applyFont="1" applyFill="1" applyProtection="1"/>
    <xf numFmtId="0" fontId="23" fillId="0" borderId="0" xfId="0" applyFont="1" applyAlignment="1" applyProtection="1">
      <alignment horizontal="center"/>
    </xf>
    <xf numFmtId="0" fontId="23" fillId="9" borderId="0" xfId="0" applyFont="1" applyFill="1" applyAlignment="1" applyProtection="1">
      <alignment horizontal="center"/>
    </xf>
    <xf numFmtId="10" fontId="23" fillId="9" borderId="0" xfId="0" applyNumberFormat="1" applyFont="1" applyFill="1" applyProtection="1"/>
    <xf numFmtId="42" fontId="23" fillId="9" borderId="3" xfId="0" applyNumberFormat="1" applyFont="1" applyFill="1" applyBorder="1" applyProtection="1"/>
    <xf numFmtId="43" fontId="23" fillId="0" borderId="0" xfId="0" applyNumberFormat="1" applyFont="1" applyFill="1" applyBorder="1" applyProtection="1"/>
    <xf numFmtId="42" fontId="23" fillId="9" borderId="48" xfId="0" applyNumberFormat="1" applyFont="1" applyFill="1" applyBorder="1" applyProtection="1"/>
    <xf numFmtId="44" fontId="23" fillId="0" borderId="0" xfId="0" applyNumberFormat="1" applyFont="1" applyFill="1" applyBorder="1" applyProtection="1"/>
    <xf numFmtId="0" fontId="23" fillId="0" borderId="0" xfId="0" applyNumberFormat="1" applyFont="1" applyFill="1" applyBorder="1" applyAlignment="1" applyProtection="1"/>
    <xf numFmtId="42" fontId="23" fillId="9" borderId="0" xfId="0" applyNumberFormat="1" applyFont="1" applyFill="1" applyBorder="1" applyProtection="1"/>
    <xf numFmtId="42" fontId="23" fillId="0" borderId="0" xfId="0" applyNumberFormat="1" applyFont="1" applyFill="1" applyBorder="1" applyProtection="1"/>
    <xf numFmtId="165" fontId="23" fillId="2" borderId="1" xfId="8" applyNumberFormat="1" applyFont="1" applyFill="1" applyBorder="1" applyProtection="1">
      <protection locked="0"/>
    </xf>
    <xf numFmtId="42" fontId="23" fillId="9" borderId="58" xfId="0" applyNumberFormat="1" applyFont="1" applyFill="1" applyBorder="1" applyProtection="1"/>
    <xf numFmtId="43" fontId="23" fillId="0" borderId="0" xfId="0" applyNumberFormat="1" applyFont="1" applyFill="1" applyProtection="1"/>
    <xf numFmtId="0" fontId="23" fillId="0" borderId="0" xfId="0" applyFont="1" applyAlignment="1">
      <alignment horizontal="centerContinuous"/>
    </xf>
    <xf numFmtId="0" fontId="23" fillId="0" borderId="0" xfId="0" applyFont="1" applyAlignment="1" applyProtection="1">
      <alignment horizontal="centerContinuous"/>
    </xf>
    <xf numFmtId="0" fontId="27" fillId="11" borderId="11" xfId="13" applyFont="1" applyFill="1" applyBorder="1" applyAlignment="1">
      <alignment vertical="center"/>
    </xf>
    <xf numFmtId="0" fontId="32" fillId="11" borderId="5" xfId="13" applyFont="1" applyFill="1" applyBorder="1" applyAlignment="1">
      <alignment vertical="center"/>
    </xf>
    <xf numFmtId="0" fontId="27" fillId="11" borderId="5" xfId="13" applyFont="1" applyFill="1" applyBorder="1"/>
    <xf numFmtId="0" fontId="27" fillId="11" borderId="6" xfId="13" applyFont="1" applyFill="1" applyBorder="1"/>
    <xf numFmtId="0" fontId="33" fillId="3" borderId="23" xfId="13" applyFont="1" applyFill="1" applyBorder="1" applyAlignment="1">
      <alignment wrapText="1"/>
    </xf>
    <xf numFmtId="0" fontId="33" fillId="3" borderId="24" xfId="13" applyFont="1" applyFill="1" applyBorder="1" applyAlignment="1">
      <alignment horizontal="center" wrapText="1"/>
    </xf>
    <xf numFmtId="0" fontId="33" fillId="3" borderId="54" xfId="13" applyFont="1" applyFill="1" applyBorder="1" applyAlignment="1">
      <alignment horizontal="center" wrapText="1"/>
    </xf>
    <xf numFmtId="0" fontId="33" fillId="3" borderId="25" xfId="13" applyFont="1" applyFill="1" applyBorder="1" applyAlignment="1">
      <alignment horizontal="center" wrapText="1"/>
    </xf>
    <xf numFmtId="0" fontId="27" fillId="0" borderId="34" xfId="13" applyFont="1" applyFill="1" applyBorder="1"/>
    <xf numFmtId="0" fontId="27" fillId="9" borderId="34" xfId="13" applyFont="1" applyFill="1" applyBorder="1" applyAlignment="1">
      <alignment horizontal="center"/>
    </xf>
    <xf numFmtId="0" fontId="23" fillId="0" borderId="53" xfId="15" applyNumberFormat="1" applyFont="1" applyFill="1" applyBorder="1" applyAlignment="1" applyProtection="1">
      <alignment horizontal="center"/>
      <protection locked="0"/>
    </xf>
    <xf numFmtId="167" fontId="17" fillId="0" borderId="41" xfId="13" applyNumberFormat="1" applyFont="1" applyFill="1" applyBorder="1" applyAlignment="1">
      <alignment horizontal="left"/>
    </xf>
    <xf numFmtId="0" fontId="17" fillId="9" borderId="39" xfId="13" applyFont="1" applyFill="1" applyBorder="1" applyAlignment="1">
      <alignment horizontal="center"/>
    </xf>
    <xf numFmtId="0" fontId="27" fillId="10" borderId="55" xfId="13" applyFont="1" applyFill="1" applyBorder="1"/>
    <xf numFmtId="0" fontId="27" fillId="0" borderId="0" xfId="13" applyFont="1"/>
    <xf numFmtId="166" fontId="23" fillId="9" borderId="0" xfId="0" applyNumberFormat="1" applyFont="1" applyFill="1" applyBorder="1" applyAlignment="1" applyProtection="1">
      <alignment horizontal="centerContinuous"/>
    </xf>
    <xf numFmtId="0" fontId="23" fillId="9" borderId="0" xfId="0" applyNumberFormat="1" applyFont="1" applyFill="1" applyBorder="1" applyAlignment="1" applyProtection="1">
      <alignment horizontal="centerContinuous"/>
    </xf>
    <xf numFmtId="0" fontId="23" fillId="0" borderId="0" xfId="15" applyFont="1" applyAlignment="1">
      <alignment horizontal="centerContinuous"/>
    </xf>
    <xf numFmtId="0" fontId="23" fillId="0" borderId="0" xfId="15" applyFont="1"/>
    <xf numFmtId="0" fontId="23" fillId="0" borderId="0" xfId="15" applyFont="1" applyProtection="1"/>
    <xf numFmtId="0" fontId="23" fillId="0" borderId="0" xfId="15" applyFont="1" applyFill="1" applyProtection="1"/>
    <xf numFmtId="0" fontId="30" fillId="0" borderId="0" xfId="15" applyFont="1" applyFill="1" applyAlignment="1" applyProtection="1">
      <alignment horizontal="left"/>
    </xf>
    <xf numFmtId="0" fontId="23" fillId="0" borderId="0" xfId="15" applyFont="1" applyFill="1" applyBorder="1" applyAlignment="1" applyProtection="1">
      <alignment horizontal="center" wrapText="1"/>
    </xf>
    <xf numFmtId="0" fontId="23" fillId="0" borderId="1" xfId="15" applyFont="1" applyFill="1" applyBorder="1" applyAlignment="1" applyProtection="1">
      <alignment horizontal="left" wrapText="1"/>
    </xf>
    <xf numFmtId="0" fontId="23" fillId="0" borderId="1" xfId="15" applyFont="1" applyFill="1" applyBorder="1" applyAlignment="1" applyProtection="1">
      <alignment horizontal="center"/>
    </xf>
    <xf numFmtId="0" fontId="30" fillId="0" borderId="1" xfId="15" applyFont="1" applyFill="1" applyBorder="1" applyAlignment="1" applyProtection="1">
      <alignment horizontal="center"/>
    </xf>
    <xf numFmtId="0" fontId="22" fillId="0" borderId="0" xfId="15" applyFont="1"/>
    <xf numFmtId="0" fontId="22" fillId="0" borderId="0" xfId="15" applyFont="1" applyAlignment="1" applyProtection="1">
      <alignment vertical="top"/>
    </xf>
    <xf numFmtId="0" fontId="22" fillId="0" borderId="0" xfId="15" applyFont="1" applyAlignment="1" applyProtection="1">
      <alignment horizontal="left" vertical="top" wrapText="1"/>
    </xf>
    <xf numFmtId="166" fontId="23" fillId="9" borderId="0" xfId="15" applyNumberFormat="1" applyFont="1" applyFill="1" applyBorder="1" applyAlignment="1" applyProtection="1">
      <alignment horizontal="centerContinuous"/>
    </xf>
    <xf numFmtId="166" fontId="23" fillId="0" borderId="0" xfId="15" applyNumberFormat="1" applyFont="1" applyFill="1" applyBorder="1" applyAlignment="1" applyProtection="1"/>
    <xf numFmtId="0" fontId="22" fillId="0" borderId="0" xfId="15" applyFont="1" applyAlignment="1" applyProtection="1">
      <alignment horizontal="left" wrapText="1"/>
    </xf>
    <xf numFmtId="0" fontId="23" fillId="9" borderId="0" xfId="15" applyNumberFormat="1" applyFont="1" applyFill="1" applyBorder="1" applyAlignment="1" applyProtection="1">
      <alignment horizontal="centerContinuous"/>
    </xf>
    <xf numFmtId="0" fontId="23" fillId="0" borderId="0" xfId="15" applyFont="1" applyAlignment="1" applyProtection="1">
      <alignment horizontal="left" vertical="top"/>
    </xf>
    <xf numFmtId="0" fontId="23" fillId="0" borderId="0" xfId="15" applyFont="1" applyAlignment="1">
      <alignment horizontal="left" vertical="top"/>
    </xf>
    <xf numFmtId="0" fontId="22" fillId="0" borderId="0" xfId="15" applyFont="1" applyFill="1" applyAlignment="1" applyProtection="1">
      <alignment horizontal="left" vertical="top" wrapText="1"/>
    </xf>
    <xf numFmtId="0" fontId="22" fillId="0" borderId="0" xfId="15" applyFont="1" applyFill="1" applyAlignment="1" applyProtection="1">
      <alignment horizontal="left" vertical="top"/>
    </xf>
    <xf numFmtId="0" fontId="23" fillId="0" borderId="0" xfId="15" applyFont="1" applyFill="1" applyAlignment="1" applyProtection="1"/>
    <xf numFmtId="0" fontId="34" fillId="0" borderId="0" xfId="0" applyFont="1" applyAlignment="1" applyProtection="1">
      <alignment horizontal="centerContinuous"/>
    </xf>
    <xf numFmtId="0" fontId="23" fillId="0" borderId="0" xfId="0" applyFont="1" applyBorder="1" applyProtection="1"/>
    <xf numFmtId="0" fontId="23" fillId="0" borderId="0" xfId="0" applyFont="1" applyBorder="1" applyAlignment="1" applyProtection="1">
      <alignment horizontal="center" wrapText="1"/>
    </xf>
    <xf numFmtId="0" fontId="23" fillId="0" borderId="1" xfId="0" applyFont="1" applyBorder="1" applyAlignment="1" applyProtection="1">
      <alignment horizontal="left" wrapText="1"/>
    </xf>
    <xf numFmtId="43" fontId="23" fillId="0" borderId="1" xfId="0" applyNumberFormat="1" applyFont="1" applyBorder="1" applyAlignment="1" applyProtection="1">
      <alignment horizontal="center"/>
    </xf>
    <xf numFmtId="0" fontId="23" fillId="0" borderId="1" xfId="15" applyNumberFormat="1" applyFont="1" applyFill="1" applyBorder="1" applyAlignment="1" applyProtection="1">
      <alignment horizontal="center"/>
      <protection locked="0"/>
    </xf>
    <xf numFmtId="0" fontId="22" fillId="0" borderId="0" xfId="0" applyFont="1" applyAlignment="1" applyProtection="1">
      <alignment vertical="center"/>
    </xf>
    <xf numFmtId="165" fontId="22" fillId="10" borderId="0" xfId="8" applyNumberFormat="1" applyFont="1" applyFill="1" applyBorder="1" applyAlignment="1" applyProtection="1">
      <alignment vertical="center"/>
    </xf>
    <xf numFmtId="0" fontId="22" fillId="0" borderId="0" xfId="0" applyFont="1" applyAlignment="1" applyProtection="1">
      <alignment horizontal="left" vertical="top" wrapText="1"/>
    </xf>
    <xf numFmtId="166" fontId="23" fillId="9" borderId="0" xfId="0" applyNumberFormat="1" applyFont="1" applyFill="1" applyBorder="1" applyAlignment="1" applyProtection="1">
      <alignment horizontal="center" vertical="center"/>
    </xf>
    <xf numFmtId="0" fontId="22" fillId="0" borderId="0" xfId="0" applyFont="1" applyAlignment="1" applyProtection="1">
      <alignment horizontal="left" wrapText="1"/>
    </xf>
    <xf numFmtId="1" fontId="23" fillId="9" borderId="0" xfId="0" applyNumberFormat="1" applyFont="1" applyFill="1" applyBorder="1" applyAlignment="1" applyProtection="1">
      <alignment horizontal="center" vertical="center"/>
    </xf>
    <xf numFmtId="0" fontId="35" fillId="3" borderId="32" xfId="13" applyFont="1" applyFill="1" applyBorder="1" applyAlignment="1" applyProtection="1">
      <alignment horizontal="center" wrapText="1"/>
    </xf>
    <xf numFmtId="0" fontId="35" fillId="3" borderId="33" xfId="13" applyFont="1" applyFill="1" applyBorder="1" applyAlignment="1" applyProtection="1">
      <alignment horizontal="center" wrapText="1"/>
    </xf>
    <xf numFmtId="167" fontId="35" fillId="3" borderId="33" xfId="13" applyNumberFormat="1" applyFont="1" applyFill="1" applyBorder="1" applyAlignment="1" applyProtection="1">
      <alignment horizontal="center" wrapText="1"/>
    </xf>
    <xf numFmtId="0" fontId="35" fillId="3" borderId="31" xfId="13" applyFont="1" applyFill="1" applyBorder="1" applyAlignment="1" applyProtection="1">
      <alignment horizontal="center" wrapText="1"/>
    </xf>
    <xf numFmtId="0" fontId="36" fillId="8" borderId="11" xfId="13" applyFont="1" applyFill="1" applyBorder="1" applyAlignment="1" applyProtection="1">
      <alignment vertical="center"/>
    </xf>
    <xf numFmtId="0" fontId="35" fillId="8" borderId="42" xfId="13" applyFont="1" applyFill="1" applyBorder="1" applyAlignment="1" applyProtection="1">
      <alignment horizontal="left" wrapText="1"/>
    </xf>
    <xf numFmtId="0" fontId="35" fillId="8" borderId="0" xfId="13" applyFont="1" applyFill="1" applyBorder="1" applyAlignment="1" applyProtection="1">
      <alignment horizontal="center" wrapText="1"/>
    </xf>
    <xf numFmtId="167" fontId="35" fillId="8" borderId="0" xfId="13" applyNumberFormat="1" applyFont="1" applyFill="1" applyBorder="1" applyAlignment="1" applyProtection="1">
      <alignment horizontal="right" wrapText="1"/>
    </xf>
    <xf numFmtId="0" fontId="35" fillId="8" borderId="43" xfId="13" applyFont="1" applyFill="1" applyBorder="1" applyAlignment="1" applyProtection="1">
      <alignment horizontal="right" wrapText="1"/>
    </xf>
    <xf numFmtId="0" fontId="27" fillId="0" borderId="34" xfId="13" applyFont="1" applyBorder="1" applyAlignment="1" applyProtection="1">
      <alignment horizontal="left"/>
      <protection locked="0"/>
    </xf>
    <xf numFmtId="0" fontId="27" fillId="0" borderId="34" xfId="13" applyFont="1" applyBorder="1" applyProtection="1">
      <protection locked="0"/>
    </xf>
    <xf numFmtId="168" fontId="23" fillId="0" borderId="35" xfId="13" applyNumberFormat="1" applyFont="1" applyFill="1" applyBorder="1" applyAlignment="1" applyProtection="1">
      <alignment horizontal="center"/>
      <protection locked="0"/>
    </xf>
    <xf numFmtId="1" fontId="23" fillId="0" borderId="35" xfId="13" applyNumberFormat="1" applyFont="1" applyFill="1" applyBorder="1" applyAlignment="1" applyProtection="1">
      <alignment horizontal="center"/>
      <protection locked="0"/>
    </xf>
    <xf numFmtId="0" fontId="27" fillId="0" borderId="50" xfId="13" applyNumberFormat="1" applyFont="1" applyFill="1" applyBorder="1" applyProtection="1">
      <protection locked="0"/>
    </xf>
    <xf numFmtId="41" fontId="23" fillId="0" borderId="1" xfId="0" applyNumberFormat="1" applyFont="1" applyFill="1" applyBorder="1" applyAlignment="1" applyProtection="1">
      <alignment horizontal="center"/>
      <protection locked="0"/>
    </xf>
    <xf numFmtId="168" fontId="23" fillId="0" borderId="35" xfId="13" applyNumberFormat="1" applyFont="1" applyFill="1" applyBorder="1" applyProtection="1">
      <protection locked="0"/>
    </xf>
    <xf numFmtId="0" fontId="27" fillId="0" borderId="0" xfId="13" applyFont="1" applyProtection="1"/>
    <xf numFmtId="0" fontId="27" fillId="0" borderId="40" xfId="13" applyFont="1" applyFill="1" applyBorder="1" applyProtection="1"/>
    <xf numFmtId="0" fontId="27" fillId="0" borderId="40" xfId="13" applyFont="1" applyFill="1" applyBorder="1" applyAlignment="1" applyProtection="1">
      <alignment horizontal="center"/>
    </xf>
    <xf numFmtId="1" fontId="27" fillId="0" borderId="40" xfId="13" applyNumberFormat="1" applyFont="1" applyFill="1" applyBorder="1" applyAlignment="1" applyProtection="1">
      <alignment horizontal="center"/>
    </xf>
    <xf numFmtId="167" fontId="27" fillId="0" borderId="40" xfId="13" applyNumberFormat="1" applyFont="1" applyFill="1" applyBorder="1" applyProtection="1"/>
    <xf numFmtId="0" fontId="27" fillId="0" borderId="0" xfId="13" applyFont="1" applyFill="1" applyBorder="1" applyProtection="1"/>
    <xf numFmtId="167" fontId="27" fillId="0" borderId="10" xfId="13" applyNumberFormat="1" applyFont="1" applyFill="1" applyBorder="1" applyProtection="1"/>
    <xf numFmtId="0" fontId="27" fillId="0" borderId="10" xfId="13" applyFont="1" applyFill="1" applyBorder="1" applyProtection="1"/>
    <xf numFmtId="41" fontId="23" fillId="0" borderId="1" xfId="0" applyNumberFormat="1" applyFont="1" applyBorder="1" applyProtection="1">
      <protection locked="0"/>
    </xf>
    <xf numFmtId="165" fontId="23" fillId="0" borderId="1" xfId="8" applyNumberFormat="1" applyFont="1" applyBorder="1" applyProtection="1">
      <protection locked="0"/>
    </xf>
    <xf numFmtId="0" fontId="29" fillId="0" borderId="0" xfId="0" applyFont="1" applyFill="1" applyProtection="1"/>
    <xf numFmtId="49" fontId="22" fillId="0" borderId="0" xfId="0" applyNumberFormat="1" applyFont="1" applyAlignment="1" applyProtection="1">
      <alignment horizontal="right"/>
    </xf>
    <xf numFmtId="41" fontId="22" fillId="0" borderId="0" xfId="0" applyNumberFormat="1" applyFont="1" applyBorder="1" applyProtection="1"/>
    <xf numFmtId="0" fontId="23" fillId="0" borderId="0" xfId="0" applyNumberFormat="1" applyFont="1" applyFill="1" applyAlignment="1" applyProtection="1"/>
    <xf numFmtId="0" fontId="35" fillId="3" borderId="9" xfId="13" applyFont="1" applyFill="1" applyBorder="1" applyAlignment="1" applyProtection="1">
      <alignment horizontal="center" wrapText="1"/>
    </xf>
    <xf numFmtId="0" fontId="35" fillId="3" borderId="21" xfId="13" applyFont="1" applyFill="1" applyBorder="1" applyAlignment="1" applyProtection="1">
      <alignment horizontal="center" wrapText="1"/>
    </xf>
    <xf numFmtId="0" fontId="35" fillId="3" borderId="12" xfId="13" applyFont="1" applyFill="1" applyBorder="1" applyAlignment="1" applyProtection="1">
      <alignment horizontal="center" wrapText="1"/>
    </xf>
    <xf numFmtId="167" fontId="35" fillId="3" borderId="9" xfId="13" applyNumberFormat="1" applyFont="1" applyFill="1" applyBorder="1" applyAlignment="1" applyProtection="1">
      <alignment horizontal="center" wrapText="1"/>
    </xf>
    <xf numFmtId="167" fontId="35" fillId="3" borderId="8" xfId="13" applyNumberFormat="1" applyFont="1" applyFill="1" applyBorder="1" applyAlignment="1" applyProtection="1">
      <alignment horizontal="center" wrapText="1"/>
    </xf>
    <xf numFmtId="0" fontId="35" fillId="8" borderId="12" xfId="13" applyFont="1" applyFill="1" applyBorder="1" applyAlignment="1" applyProtection="1">
      <alignment horizontal="center" wrapText="1"/>
    </xf>
    <xf numFmtId="167" fontId="35" fillId="8" borderId="26" xfId="13" applyNumberFormat="1" applyFont="1" applyFill="1" applyBorder="1" applyAlignment="1" applyProtection="1">
      <alignment horizontal="center" wrapText="1"/>
    </xf>
    <xf numFmtId="167" fontId="35" fillId="8" borderId="27" xfId="13" applyNumberFormat="1" applyFont="1" applyFill="1" applyBorder="1" applyAlignment="1" applyProtection="1">
      <alignment horizontal="center" wrapText="1"/>
    </xf>
    <xf numFmtId="0" fontId="27" fillId="4" borderId="14" xfId="13" applyFont="1" applyFill="1" applyBorder="1" applyAlignment="1" applyProtection="1">
      <alignment wrapText="1"/>
    </xf>
    <xf numFmtId="0" fontId="27" fillId="4" borderId="4" xfId="13" applyFont="1" applyFill="1" applyBorder="1" applyAlignment="1" applyProtection="1">
      <alignment wrapText="1"/>
    </xf>
    <xf numFmtId="0" fontId="27" fillId="4" borderId="20" xfId="13" applyFont="1" applyFill="1" applyBorder="1" applyAlignment="1" applyProtection="1">
      <alignment wrapText="1"/>
    </xf>
    <xf numFmtId="167" fontId="37" fillId="0" borderId="7" xfId="13" applyNumberFormat="1" applyFont="1" applyFill="1" applyBorder="1" applyAlignment="1" applyProtection="1"/>
    <xf numFmtId="0" fontId="27" fillId="0" borderId="5" xfId="13" applyFont="1" applyFill="1" applyBorder="1" applyProtection="1"/>
    <xf numFmtId="0" fontId="27" fillId="0" borderId="6" xfId="13" applyFont="1" applyFill="1" applyBorder="1" applyProtection="1"/>
    <xf numFmtId="167" fontId="27" fillId="0" borderId="0" xfId="13" applyNumberFormat="1" applyFont="1" applyProtection="1"/>
    <xf numFmtId="0" fontId="35" fillId="8" borderId="5" xfId="13" applyFont="1" applyFill="1" applyBorder="1" applyProtection="1"/>
    <xf numFmtId="0" fontId="35" fillId="6" borderId="29" xfId="13" applyFont="1" applyFill="1" applyBorder="1" applyAlignment="1" applyProtection="1">
      <alignment horizontal="center" vertical="center"/>
    </xf>
    <xf numFmtId="0" fontId="35" fillId="6" borderId="30" xfId="13" applyFont="1" applyFill="1" applyBorder="1" applyAlignment="1" applyProtection="1">
      <alignment horizontal="center" vertical="center" wrapText="1"/>
    </xf>
    <xf numFmtId="0" fontId="27" fillId="0" borderId="13" xfId="13" applyFont="1" applyFill="1" applyBorder="1" applyAlignment="1" applyProtection="1">
      <alignment wrapText="1"/>
    </xf>
    <xf numFmtId="0" fontId="27" fillId="0" borderId="16" xfId="13" applyFont="1" applyFill="1" applyBorder="1" applyAlignment="1" applyProtection="1"/>
    <xf numFmtId="0" fontId="37" fillId="0" borderId="19" xfId="13" applyFont="1" applyFill="1" applyBorder="1" applyAlignment="1" applyProtection="1"/>
    <xf numFmtId="0" fontId="22" fillId="0" borderId="0" xfId="15" applyFont="1" applyAlignment="1" applyProtection="1">
      <alignment horizontal="centerContinuous" vertical="center"/>
    </xf>
    <xf numFmtId="0" fontId="35" fillId="3" borderId="32" xfId="16" applyFont="1" applyFill="1" applyBorder="1" applyAlignment="1" applyProtection="1">
      <alignment horizontal="center" wrapText="1"/>
    </xf>
    <xf numFmtId="0" fontId="35" fillId="3" borderId="33" xfId="16" applyFont="1" applyFill="1" applyBorder="1" applyAlignment="1" applyProtection="1">
      <alignment horizontal="center" wrapText="1"/>
    </xf>
    <xf numFmtId="167" fontId="35" fillId="3" borderId="33" xfId="16" applyNumberFormat="1" applyFont="1" applyFill="1" applyBorder="1" applyAlignment="1" applyProtection="1">
      <alignment horizontal="center" wrapText="1"/>
    </xf>
    <xf numFmtId="0" fontId="35" fillId="3" borderId="31" xfId="16" applyFont="1" applyFill="1" applyBorder="1" applyAlignment="1" applyProtection="1">
      <alignment horizontal="center" wrapText="1"/>
    </xf>
    <xf numFmtId="0" fontId="36" fillId="8" borderId="11" xfId="16" applyFont="1" applyFill="1" applyBorder="1" applyAlignment="1" applyProtection="1">
      <alignment vertical="center"/>
    </xf>
    <xf numFmtId="0" fontId="35" fillId="8" borderId="42" xfId="16" applyFont="1" applyFill="1" applyBorder="1" applyAlignment="1" applyProtection="1">
      <alignment horizontal="left" wrapText="1"/>
    </xf>
    <xf numFmtId="0" fontId="35" fillId="8" borderId="0" xfId="16" applyFont="1" applyFill="1" applyBorder="1" applyAlignment="1" applyProtection="1">
      <alignment horizontal="center" wrapText="1"/>
    </xf>
    <xf numFmtId="167" fontId="35" fillId="8" borderId="0" xfId="16" applyNumberFormat="1" applyFont="1" applyFill="1" applyBorder="1" applyAlignment="1" applyProtection="1">
      <alignment horizontal="right" wrapText="1"/>
    </xf>
    <xf numFmtId="0" fontId="35" fillId="8" borderId="43" xfId="16" applyFont="1" applyFill="1" applyBorder="1" applyAlignment="1" applyProtection="1">
      <alignment horizontal="right" wrapText="1"/>
    </xf>
    <xf numFmtId="0" fontId="27" fillId="0" borderId="34" xfId="16" applyFont="1" applyBorder="1" applyAlignment="1" applyProtection="1">
      <alignment horizontal="left"/>
      <protection locked="0"/>
    </xf>
    <xf numFmtId="0" fontId="27" fillId="0" borderId="34" xfId="16" applyFont="1" applyBorder="1" applyProtection="1">
      <protection locked="0"/>
    </xf>
    <xf numFmtId="168" fontId="23" fillId="0" borderId="35" xfId="16" applyNumberFormat="1" applyFont="1" applyFill="1" applyBorder="1" applyAlignment="1" applyProtection="1">
      <alignment horizontal="center"/>
      <protection locked="0"/>
    </xf>
    <xf numFmtId="1" fontId="23" fillId="0" borderId="37" xfId="16" applyNumberFormat="1" applyFont="1" applyFill="1" applyBorder="1" applyAlignment="1" applyProtection="1">
      <alignment horizontal="center"/>
      <protection locked="0"/>
    </xf>
    <xf numFmtId="41" fontId="23" fillId="0" borderId="1" xfId="15" applyNumberFormat="1" applyFont="1" applyFill="1" applyBorder="1" applyAlignment="1" applyProtection="1">
      <alignment horizontal="center"/>
      <protection locked="0"/>
    </xf>
    <xf numFmtId="168" fontId="23" fillId="0" borderId="35" xfId="16" applyNumberFormat="1" applyFont="1" applyFill="1" applyBorder="1" applyProtection="1">
      <protection locked="0"/>
    </xf>
    <xf numFmtId="0" fontId="27" fillId="0" borderId="0" xfId="16" applyFont="1" applyProtection="1"/>
    <xf numFmtId="0" fontId="27" fillId="0" borderId="10" xfId="16" applyFont="1" applyFill="1" applyBorder="1" applyProtection="1"/>
    <xf numFmtId="0" fontId="27" fillId="0" borderId="10" xfId="16" applyFont="1" applyFill="1" applyBorder="1" applyAlignment="1" applyProtection="1">
      <alignment horizontal="center"/>
    </xf>
    <xf numFmtId="1" fontId="27" fillId="0" borderId="10" xfId="16" applyNumberFormat="1" applyFont="1" applyFill="1" applyBorder="1" applyAlignment="1" applyProtection="1">
      <alignment horizontal="center"/>
    </xf>
    <xf numFmtId="167" fontId="27" fillId="0" borderId="10" xfId="16" applyNumberFormat="1" applyFont="1" applyFill="1" applyBorder="1" applyProtection="1"/>
    <xf numFmtId="167" fontId="37" fillId="9" borderId="10" xfId="16" applyNumberFormat="1" applyFont="1" applyFill="1" applyBorder="1" applyProtection="1"/>
    <xf numFmtId="0" fontId="27" fillId="9" borderId="52" xfId="16" applyFont="1" applyFill="1" applyBorder="1" applyProtection="1"/>
    <xf numFmtId="0" fontId="23" fillId="0" borderId="44" xfId="0" applyFont="1" applyBorder="1"/>
    <xf numFmtId="0" fontId="33" fillId="3" borderId="46" xfId="0" applyFont="1" applyFill="1" applyBorder="1" applyAlignment="1">
      <alignment horizontal="center" wrapText="1"/>
    </xf>
    <xf numFmtId="0" fontId="33" fillId="3" borderId="47" xfId="0" applyFont="1" applyFill="1" applyBorder="1" applyAlignment="1">
      <alignment horizontal="center" wrapText="1"/>
    </xf>
    <xf numFmtId="10" fontId="38" fillId="9" borderId="17" xfId="12" applyNumberFormat="1" applyFont="1" applyFill="1" applyBorder="1" applyAlignment="1">
      <alignment horizontal="right"/>
    </xf>
    <xf numFmtId="0" fontId="23" fillId="2" borderId="57" xfId="0" applyFont="1" applyFill="1" applyBorder="1"/>
    <xf numFmtId="167" fontId="23" fillId="2" borderId="0" xfId="0" applyNumberFormat="1" applyFont="1" applyFill="1" applyBorder="1" applyAlignment="1">
      <alignment horizontal="right"/>
    </xf>
    <xf numFmtId="167" fontId="37" fillId="9" borderId="17" xfId="0" applyNumberFormat="1" applyFont="1" applyFill="1" applyBorder="1" applyAlignment="1">
      <alignment horizontal="right"/>
    </xf>
    <xf numFmtId="0" fontId="23" fillId="0" borderId="0" xfId="0" applyFont="1" applyAlignment="1" applyProtection="1">
      <alignment wrapText="1"/>
    </xf>
    <xf numFmtId="0" fontId="23" fillId="0" borderId="1" xfId="0" applyFont="1" applyBorder="1" applyAlignment="1" applyProtection="1">
      <alignment wrapText="1"/>
    </xf>
    <xf numFmtId="0" fontId="23" fillId="0" borderId="1" xfId="0" applyFont="1" applyBorder="1" applyAlignment="1" applyProtection="1">
      <alignment horizontal="center" wrapText="1"/>
    </xf>
    <xf numFmtId="0" fontId="23" fillId="0" borderId="1" xfId="0" applyFont="1" applyFill="1" applyBorder="1" applyAlignment="1" applyProtection="1">
      <alignment horizontal="center" wrapText="1"/>
    </xf>
    <xf numFmtId="49" fontId="23" fillId="0" borderId="59" xfId="0" applyNumberFormat="1" applyFont="1" applyFill="1" applyBorder="1" applyAlignment="1" applyProtection="1">
      <alignment horizontal="center"/>
    </xf>
    <xf numFmtId="0" fontId="23" fillId="0" borderId="59" xfId="0" applyFont="1" applyFill="1" applyBorder="1" applyProtection="1"/>
    <xf numFmtId="164" fontId="23" fillId="0" borderId="59" xfId="2" applyNumberFormat="1" applyFont="1" applyFill="1" applyBorder="1" applyProtection="1">
      <protection locked="0"/>
    </xf>
    <xf numFmtId="165" fontId="23" fillId="0" borderId="59" xfId="8" applyNumberFormat="1" applyFont="1" applyFill="1" applyBorder="1" applyProtection="1">
      <protection locked="0"/>
    </xf>
    <xf numFmtId="0" fontId="22" fillId="0" borderId="0" xfId="0" applyFont="1" applyAlignment="1" applyProtection="1">
      <alignment horizontal="left"/>
    </xf>
    <xf numFmtId="164" fontId="23" fillId="9" borderId="2" xfId="0" applyNumberFormat="1" applyFont="1" applyFill="1" applyBorder="1" applyProtection="1"/>
    <xf numFmtId="165" fontId="23" fillId="9" borderId="2" xfId="8" applyNumberFormat="1" applyFont="1" applyFill="1" applyBorder="1" applyProtection="1"/>
    <xf numFmtId="0" fontId="23" fillId="0" borderId="0" xfId="0" applyFont="1" applyAlignment="1" applyProtection="1"/>
    <xf numFmtId="165" fontId="23" fillId="5" borderId="48" xfId="8" applyNumberFormat="1" applyFont="1" applyFill="1" applyBorder="1" applyAlignment="1" applyProtection="1">
      <alignment horizontal="left"/>
    </xf>
    <xf numFmtId="0" fontId="23" fillId="0" borderId="0" xfId="0" applyFont="1" applyFill="1" applyAlignment="1" applyProtection="1">
      <alignment horizontal="right"/>
    </xf>
    <xf numFmtId="0" fontId="22" fillId="0" borderId="0" xfId="0" applyFont="1" applyAlignment="1" applyProtection="1">
      <alignment horizontal="centerContinuous" vertical="center" wrapText="1"/>
    </xf>
    <xf numFmtId="166" fontId="23" fillId="9" borderId="0" xfId="0" applyNumberFormat="1" applyFont="1" applyFill="1" applyAlignment="1" applyProtection="1">
      <alignment horizontal="centerContinuous"/>
    </xf>
    <xf numFmtId="1" fontId="23" fillId="9" borderId="0" xfId="0" applyNumberFormat="1" applyFont="1" applyFill="1" applyBorder="1" applyAlignment="1" applyProtection="1">
      <alignment horizontal="centerContinuous"/>
    </xf>
    <xf numFmtId="49" fontId="23" fillId="0" borderId="0" xfId="0" applyNumberFormat="1" applyFont="1" applyProtection="1"/>
    <xf numFmtId="43" fontId="23" fillId="0" borderId="0" xfId="0" applyNumberFormat="1" applyFont="1" applyFill="1" applyAlignment="1" applyProtection="1">
      <alignment horizontal="right"/>
    </xf>
    <xf numFmtId="49" fontId="23" fillId="0" borderId="0" xfId="0" applyNumberFormat="1" applyFont="1" applyFill="1" applyProtection="1"/>
    <xf numFmtId="0" fontId="23" fillId="0" borderId="0" xfId="0" applyFont="1" applyFill="1" applyAlignment="1" applyProtection="1">
      <alignment horizontal="left"/>
      <protection locked="0"/>
    </xf>
    <xf numFmtId="43" fontId="23" fillId="0" borderId="0" xfId="0" applyNumberFormat="1" applyFont="1" applyFill="1" applyAlignment="1" applyProtection="1">
      <alignment horizontal="left"/>
    </xf>
    <xf numFmtId="0" fontId="22" fillId="0" borderId="42" xfId="0" applyFont="1" applyBorder="1" applyAlignment="1">
      <alignment horizontal="center" wrapText="1"/>
    </xf>
    <xf numFmtId="0" fontId="22" fillId="0" borderId="0" xfId="0" applyFont="1" applyFill="1" applyAlignment="1" applyProtection="1">
      <alignment horizontal="left" vertical="top"/>
    </xf>
    <xf numFmtId="166" fontId="23" fillId="9" borderId="0" xfId="0" applyNumberFormat="1" applyFont="1" applyFill="1" applyBorder="1" applyAlignment="1" applyProtection="1">
      <alignment horizontal="left"/>
    </xf>
    <xf numFmtId="0" fontId="22" fillId="0" borderId="0" xfId="0" applyFont="1" applyAlignment="1">
      <alignment horizontal="center" vertical="center"/>
    </xf>
    <xf numFmtId="0" fontId="23" fillId="0" borderId="0" xfId="0" applyFont="1" applyFill="1" applyAlignment="1" applyProtection="1">
      <protection locked="0"/>
    </xf>
    <xf numFmtId="0" fontId="22" fillId="0" borderId="0" xfId="0" applyFont="1" applyFill="1" applyAlignment="1" applyProtection="1">
      <alignment vertical="center"/>
    </xf>
    <xf numFmtId="10" fontId="23" fillId="10" borderId="1" xfId="0" applyNumberFormat="1" applyFont="1" applyFill="1" applyBorder="1" applyProtection="1"/>
    <xf numFmtId="0" fontId="39" fillId="0" borderId="0" xfId="0" applyNumberFormat="1" applyFont="1" applyFill="1" applyBorder="1" applyProtection="1"/>
    <xf numFmtId="0" fontId="28" fillId="0" borderId="0" xfId="0" applyFont="1" applyAlignment="1">
      <alignment horizontal="left"/>
    </xf>
    <xf numFmtId="0" fontId="22" fillId="0" borderId="0" xfId="0" applyFont="1" applyAlignment="1"/>
    <xf numFmtId="0" fontId="22" fillId="0" borderId="0" xfId="0" applyFont="1" applyAlignment="1">
      <alignment vertical="center"/>
    </xf>
    <xf numFmtId="0" fontId="33" fillId="3" borderId="45" xfId="0" applyFont="1" applyFill="1" applyBorder="1" applyAlignment="1">
      <alignment wrapText="1"/>
    </xf>
    <xf numFmtId="0" fontId="23" fillId="2" borderId="17" xfId="0" applyFont="1" applyFill="1" applyBorder="1" applyAlignment="1">
      <alignment wrapText="1"/>
    </xf>
    <xf numFmtId="0" fontId="22" fillId="0" borderId="0" xfId="0" applyFont="1" applyAlignment="1" applyProtection="1">
      <alignment horizontal="centerContinuous" wrapText="1"/>
    </xf>
    <xf numFmtId="49" fontId="23" fillId="0" borderId="60" xfId="0" applyNumberFormat="1" applyFont="1" applyFill="1" applyBorder="1" applyAlignment="1" applyProtection="1">
      <alignment horizontal="center"/>
    </xf>
    <xf numFmtId="0" fontId="23" fillId="0" borderId="60" xfId="0" applyFont="1" applyFill="1" applyBorder="1" applyProtection="1"/>
    <xf numFmtId="0" fontId="23" fillId="0" borderId="57" xfId="0" applyFont="1" applyBorder="1" applyAlignment="1" applyProtection="1">
      <alignment wrapText="1"/>
    </xf>
    <xf numFmtId="0" fontId="23" fillId="0" borderId="57" xfId="0" applyFont="1" applyBorder="1" applyAlignment="1" applyProtection="1">
      <alignment horizontal="center" wrapText="1"/>
    </xf>
    <xf numFmtId="0" fontId="23" fillId="0" borderId="0" xfId="0" applyFont="1" applyFill="1" applyAlignment="1" applyProtection="1"/>
    <xf numFmtId="0" fontId="23" fillId="0" borderId="0" xfId="0" applyFont="1" applyAlignment="1" applyProtection="1">
      <alignment vertical="center"/>
      <protection locked="0"/>
    </xf>
    <xf numFmtId="14" fontId="23" fillId="0" borderId="1" xfId="0" applyNumberFormat="1" applyFont="1" applyFill="1" applyBorder="1" applyAlignment="1" applyProtection="1">
      <alignment horizontal="centerContinuous"/>
      <protection locked="0"/>
    </xf>
    <xf numFmtId="0" fontId="23" fillId="0" borderId="1" xfId="0" applyFont="1" applyFill="1" applyBorder="1" applyAlignment="1" applyProtection="1">
      <alignment horizontal="centerContinuous"/>
    </xf>
    <xf numFmtId="1" fontId="23" fillId="0" borderId="1" xfId="0" applyNumberFormat="1" applyFont="1" applyFill="1" applyBorder="1" applyAlignment="1" applyProtection="1">
      <alignment horizontal="centerContinuous"/>
      <protection locked="0"/>
    </xf>
    <xf numFmtId="1" fontId="23" fillId="0" borderId="1" xfId="0" applyNumberFormat="1" applyFont="1" applyFill="1" applyBorder="1" applyAlignment="1" applyProtection="1">
      <alignment horizontal="centerContinuous"/>
    </xf>
    <xf numFmtId="1" fontId="23" fillId="0" borderId="3" xfId="0" applyNumberFormat="1" applyFont="1" applyFill="1" applyBorder="1" applyAlignment="1" applyProtection="1">
      <alignment horizontal="centerContinuous"/>
    </xf>
    <xf numFmtId="0" fontId="22" fillId="0" borderId="0" xfId="0" applyFont="1" applyBorder="1" applyAlignment="1">
      <alignment horizontal="center"/>
    </xf>
    <xf numFmtId="0" fontId="9" fillId="10" borderId="61" xfId="0" applyFont="1" applyFill="1" applyBorder="1"/>
    <xf numFmtId="0" fontId="9" fillId="10" borderId="62" xfId="0" applyFont="1" applyFill="1" applyBorder="1"/>
    <xf numFmtId="165" fontId="23" fillId="0" borderId="35" xfId="8" applyNumberFormat="1" applyFont="1" applyFill="1" applyBorder="1" applyProtection="1">
      <protection locked="0"/>
    </xf>
    <xf numFmtId="165" fontId="27" fillId="0" borderId="35" xfId="8" applyNumberFormat="1" applyFont="1" applyFill="1" applyBorder="1" applyProtection="1">
      <protection locked="0"/>
    </xf>
    <xf numFmtId="165" fontId="27" fillId="9" borderId="36" xfId="8" applyNumberFormat="1" applyFont="1" applyFill="1" applyBorder="1" applyAlignment="1" applyProtection="1">
      <alignment horizontal="right"/>
    </xf>
    <xf numFmtId="165" fontId="27" fillId="9" borderId="36" xfId="1" applyNumberFormat="1" applyFont="1" applyFill="1" applyBorder="1" applyAlignment="1" applyProtection="1">
      <alignment horizontal="right"/>
    </xf>
    <xf numFmtId="165" fontId="27" fillId="0" borderId="36" xfId="8" applyNumberFormat="1" applyFont="1" applyFill="1" applyBorder="1" applyAlignment="1" applyProtection="1">
      <alignment horizontal="right"/>
      <protection locked="0"/>
    </xf>
    <xf numFmtId="165" fontId="37" fillId="0" borderId="40" xfId="13" applyNumberFormat="1" applyFont="1" applyFill="1" applyBorder="1" applyAlignment="1" applyProtection="1">
      <alignment horizontal="right"/>
    </xf>
    <xf numFmtId="165" fontId="37" fillId="9" borderId="40" xfId="8" applyNumberFormat="1" applyFont="1" applyFill="1" applyBorder="1" applyProtection="1"/>
    <xf numFmtId="165" fontId="23" fillId="0" borderId="1" xfId="8" applyNumberFormat="1" applyFont="1" applyFill="1" applyBorder="1" applyProtection="1">
      <protection locked="0"/>
    </xf>
    <xf numFmtId="166" fontId="23" fillId="9" borderId="0" xfId="0" applyNumberFormat="1" applyFont="1" applyFill="1" applyBorder="1" applyAlignment="1" applyProtection="1">
      <alignment horizontal="centerContinuous" vertical="center"/>
    </xf>
    <xf numFmtId="1" fontId="23" fillId="9" borderId="0" xfId="0" applyNumberFormat="1" applyFont="1" applyFill="1" applyBorder="1" applyAlignment="1" applyProtection="1">
      <alignment horizontal="centerContinuous" vertical="center"/>
    </xf>
    <xf numFmtId="165" fontId="23" fillId="9" borderId="1" xfId="8" applyNumberFormat="1" applyFont="1" applyFill="1" applyBorder="1" applyProtection="1"/>
    <xf numFmtId="164" fontId="23" fillId="9" borderId="1" xfId="1" applyNumberFormat="1" applyFont="1" applyFill="1" applyBorder="1" applyProtection="1"/>
    <xf numFmtId="165" fontId="27" fillId="4" borderId="14" xfId="8" applyNumberFormat="1" applyFont="1" applyFill="1" applyBorder="1" applyProtection="1">
      <protection locked="0"/>
    </xf>
    <xf numFmtId="165" fontId="23" fillId="4" borderId="17" xfId="1" applyNumberFormat="1" applyFont="1" applyFill="1" applyBorder="1" applyProtection="1">
      <protection locked="0"/>
    </xf>
    <xf numFmtId="165" fontId="27" fillId="4" borderId="17" xfId="1" applyNumberFormat="1" applyFont="1" applyFill="1" applyBorder="1" applyProtection="1">
      <protection locked="0"/>
    </xf>
    <xf numFmtId="165" fontId="23" fillId="4" borderId="20" xfId="1" applyNumberFormat="1" applyFont="1" applyFill="1" applyBorder="1" applyProtection="1">
      <protection locked="0"/>
    </xf>
    <xf numFmtId="165" fontId="27" fillId="4" borderId="20" xfId="1" applyNumberFormat="1" applyFont="1" applyFill="1" applyBorder="1" applyProtection="1">
      <protection locked="0"/>
    </xf>
    <xf numFmtId="165" fontId="27" fillId="9" borderId="14" xfId="8" applyNumberFormat="1" applyFont="1" applyFill="1" applyBorder="1" applyProtection="1"/>
    <xf numFmtId="165" fontId="27" fillId="9" borderId="15" xfId="8" applyNumberFormat="1" applyFont="1" applyFill="1" applyBorder="1" applyProtection="1"/>
    <xf numFmtId="165" fontId="27" fillId="9" borderId="17" xfId="1" applyNumberFormat="1" applyFont="1" applyFill="1" applyBorder="1" applyProtection="1"/>
    <xf numFmtId="165" fontId="27" fillId="9" borderId="18" xfId="1" applyNumberFormat="1" applyFont="1" applyFill="1" applyBorder="1" applyProtection="1"/>
    <xf numFmtId="165" fontId="27" fillId="9" borderId="20" xfId="1" applyNumberFormat="1" applyFont="1" applyFill="1" applyBorder="1" applyProtection="1"/>
    <xf numFmtId="165" fontId="27" fillId="9" borderId="22" xfId="1" applyNumberFormat="1" applyFont="1" applyFill="1" applyBorder="1" applyProtection="1"/>
    <xf numFmtId="165" fontId="23" fillId="9" borderId="51" xfId="8" applyNumberFormat="1" applyFont="1" applyFill="1" applyBorder="1" applyProtection="1"/>
    <xf numFmtId="165" fontId="27" fillId="9" borderId="51" xfId="8" applyNumberFormat="1" applyFont="1" applyFill="1" applyBorder="1" applyProtection="1"/>
    <xf numFmtId="0" fontId="33" fillId="3" borderId="63" xfId="13" applyFont="1" applyFill="1" applyBorder="1" applyAlignment="1" applyProtection="1">
      <alignment horizontal="center" vertical="center" wrapText="1"/>
    </xf>
    <xf numFmtId="0" fontId="9" fillId="0" borderId="0" xfId="0" applyFont="1" applyBorder="1" applyProtection="1"/>
    <xf numFmtId="0" fontId="12" fillId="0" borderId="0" xfId="0" applyFont="1" applyBorder="1" applyAlignment="1" applyProtection="1">
      <alignment vertical="center"/>
    </xf>
    <xf numFmtId="0" fontId="12" fillId="0" borderId="0" xfId="0" applyFont="1" applyBorder="1" applyAlignment="1" applyProtection="1">
      <alignment horizontal="centerContinuous" vertical="center"/>
    </xf>
    <xf numFmtId="0" fontId="12" fillId="0" borderId="0" xfId="0" applyFont="1" applyBorder="1" applyAlignment="1" applyProtection="1">
      <alignment horizontal="center"/>
    </xf>
    <xf numFmtId="0" fontId="12" fillId="0" borderId="0" xfId="0" applyFont="1" applyBorder="1" applyAlignment="1" applyProtection="1"/>
    <xf numFmtId="0" fontId="20" fillId="0" borderId="0" xfId="13" applyFont="1" applyFill="1" applyBorder="1" applyProtection="1"/>
    <xf numFmtId="0" fontId="19" fillId="0" borderId="0" xfId="13" applyFont="1" applyBorder="1" applyProtection="1"/>
    <xf numFmtId="165" fontId="27" fillId="0" borderId="14" xfId="8" applyNumberFormat="1" applyFont="1" applyFill="1" applyBorder="1" applyProtection="1">
      <protection locked="0"/>
    </xf>
    <xf numFmtId="165" fontId="27" fillId="0" borderId="14" xfId="8" applyNumberFormat="1" applyFont="1" applyFill="1" applyBorder="1" applyAlignment="1" applyProtection="1">
      <protection locked="0"/>
    </xf>
    <xf numFmtId="165" fontId="27" fillId="9" borderId="64" xfId="8" applyNumberFormat="1" applyFont="1" applyFill="1" applyBorder="1" applyAlignment="1" applyProtection="1"/>
    <xf numFmtId="165" fontId="27" fillId="9" borderId="4" xfId="1" applyNumberFormat="1" applyFont="1" applyFill="1" applyBorder="1" applyProtection="1"/>
    <xf numFmtId="165" fontId="27" fillId="9" borderId="4" xfId="1" applyNumberFormat="1" applyFont="1" applyFill="1" applyBorder="1" applyAlignment="1" applyProtection="1"/>
    <xf numFmtId="165" fontId="37" fillId="9" borderId="20" xfId="8" applyNumberFormat="1" applyFont="1" applyFill="1" applyBorder="1" applyAlignment="1" applyProtection="1"/>
    <xf numFmtId="165" fontId="37" fillId="9" borderId="20" xfId="8" applyNumberFormat="1" applyFont="1" applyFill="1" applyBorder="1" applyProtection="1"/>
    <xf numFmtId="165" fontId="37" fillId="9" borderId="65" xfId="8" applyNumberFormat="1" applyFont="1" applyFill="1" applyBorder="1" applyProtection="1"/>
    <xf numFmtId="164" fontId="27" fillId="0" borderId="17" xfId="1" applyNumberFormat="1" applyFont="1" applyFill="1" applyBorder="1" applyAlignment="1" applyProtection="1">
      <protection locked="0"/>
    </xf>
    <xf numFmtId="164" fontId="27" fillId="0" borderId="17" xfId="1" applyNumberFormat="1" applyFont="1" applyFill="1" applyBorder="1" applyProtection="1">
      <protection locked="0"/>
    </xf>
    <xf numFmtId="165" fontId="23" fillId="9" borderId="17" xfId="8" applyNumberFormat="1" applyFont="1" applyFill="1" applyBorder="1" applyAlignment="1">
      <alignment horizontal="right"/>
    </xf>
    <xf numFmtId="165" fontId="38" fillId="9" borderId="17" xfId="8" applyNumberFormat="1" applyFont="1" applyFill="1" applyBorder="1" applyAlignment="1">
      <alignment horizontal="right"/>
    </xf>
    <xf numFmtId="165" fontId="37" fillId="9" borderId="17" xfId="8" applyNumberFormat="1" applyFont="1" applyFill="1" applyBorder="1" applyAlignment="1">
      <alignment horizontal="right"/>
    </xf>
    <xf numFmtId="165" fontId="23" fillId="0" borderId="37" xfId="8" applyNumberFormat="1" applyFont="1" applyFill="1" applyBorder="1" applyProtection="1">
      <protection locked="0"/>
    </xf>
    <xf numFmtId="165" fontId="37" fillId="9" borderId="10" xfId="8" applyNumberFormat="1" applyFont="1" applyFill="1" applyBorder="1" applyProtection="1"/>
    <xf numFmtId="0" fontId="22" fillId="0" borderId="6" xfId="0" applyFont="1" applyBorder="1" applyAlignment="1" applyProtection="1">
      <alignment vertical="center"/>
    </xf>
    <xf numFmtId="0" fontId="22" fillId="0" borderId="11" xfId="0" applyFont="1" applyBorder="1" applyAlignment="1" applyProtection="1"/>
    <xf numFmtId="0" fontId="22" fillId="0" borderId="6" xfId="0" applyFont="1" applyBorder="1" applyAlignment="1" applyProtection="1"/>
    <xf numFmtId="0" fontId="40" fillId="0" borderId="0" xfId="0" applyFont="1" applyAlignment="1">
      <alignment wrapText="1"/>
    </xf>
    <xf numFmtId="0" fontId="13" fillId="0" borderId="0" xfId="0" applyFont="1" applyFill="1"/>
    <xf numFmtId="165" fontId="23" fillId="9" borderId="1" xfId="0" applyNumberFormat="1" applyFont="1" applyFill="1" applyBorder="1" applyAlignment="1" applyProtection="1"/>
    <xf numFmtId="165" fontId="27" fillId="0" borderId="35" xfId="8" applyNumberFormat="1" applyFont="1" applyFill="1" applyBorder="1" applyAlignment="1" applyProtection="1">
      <protection locked="0"/>
    </xf>
    <xf numFmtId="165" fontId="27" fillId="7" borderId="35" xfId="8" applyNumberFormat="1" applyFont="1" applyFill="1" applyBorder="1" applyAlignment="1"/>
    <xf numFmtId="165" fontId="27" fillId="7" borderId="35" xfId="1" applyNumberFormat="1" applyFont="1" applyFill="1" applyBorder="1" applyAlignment="1"/>
    <xf numFmtId="165" fontId="17" fillId="7" borderId="39" xfId="8" applyNumberFormat="1" applyFont="1" applyFill="1" applyBorder="1"/>
    <xf numFmtId="165" fontId="27" fillId="7" borderId="36" xfId="8" applyNumberFormat="1" applyFont="1" applyFill="1" applyBorder="1" applyAlignment="1"/>
    <xf numFmtId="165" fontId="27" fillId="7" borderId="36" xfId="1" applyNumberFormat="1" applyFont="1" applyFill="1" applyBorder="1" applyAlignment="1"/>
    <xf numFmtId="165" fontId="17" fillId="7" borderId="56" xfId="8" applyNumberFormat="1" applyFont="1" applyFill="1" applyBorder="1"/>
    <xf numFmtId="165" fontId="23" fillId="9" borderId="1" xfId="8" applyNumberFormat="1" applyFont="1" applyFill="1" applyBorder="1" applyAlignment="1" applyProtection="1">
      <alignment horizontal="center"/>
    </xf>
    <xf numFmtId="165" fontId="22" fillId="9" borderId="48" xfId="8" applyNumberFormat="1" applyFont="1" applyFill="1" applyBorder="1"/>
    <xf numFmtId="164" fontId="23" fillId="9" borderId="1" xfId="1" applyNumberFormat="1" applyFont="1" applyFill="1" applyBorder="1" applyAlignment="1" applyProtection="1">
      <alignment horizontal="center"/>
    </xf>
    <xf numFmtId="165" fontId="22" fillId="9" borderId="0" xfId="8" applyNumberFormat="1" applyFont="1" applyFill="1" applyBorder="1" applyAlignment="1" applyProtection="1">
      <alignment vertical="center"/>
    </xf>
    <xf numFmtId="165" fontId="22" fillId="0" borderId="0" xfId="0" applyNumberFormat="1" applyFont="1" applyAlignment="1" applyProtection="1">
      <alignment horizontal="left" vertical="top" wrapText="1"/>
    </xf>
    <xf numFmtId="165" fontId="22" fillId="0" borderId="0" xfId="0" applyNumberFormat="1" applyFont="1" applyAlignment="1" applyProtection="1">
      <alignment horizontal="right" vertical="center"/>
    </xf>
    <xf numFmtId="165" fontId="23" fillId="0" borderId="0" xfId="0" applyNumberFormat="1" applyFont="1" applyProtection="1"/>
    <xf numFmtId="164" fontId="23" fillId="0" borderId="1" xfId="1" applyNumberFormat="1" applyFont="1" applyBorder="1" applyProtection="1">
      <protection locked="0"/>
    </xf>
    <xf numFmtId="0" fontId="23" fillId="0" borderId="0" xfId="0" applyFont="1" applyProtection="1">
      <protection locked="0"/>
    </xf>
    <xf numFmtId="165" fontId="23" fillId="5" borderId="0" xfId="8" applyNumberFormat="1" applyFont="1" applyFill="1" applyBorder="1" applyProtection="1"/>
    <xf numFmtId="165" fontId="22" fillId="9" borderId="48" xfId="8" applyNumberFormat="1" applyFont="1" applyFill="1" applyBorder="1" applyProtection="1"/>
    <xf numFmtId="164" fontId="22" fillId="9" borderId="48" xfId="1" applyNumberFormat="1" applyFont="1" applyFill="1" applyBorder="1" applyProtection="1"/>
    <xf numFmtId="167" fontId="37" fillId="9" borderId="10" xfId="16" applyNumberFormat="1" applyFont="1" applyFill="1" applyBorder="1" applyAlignment="1" applyProtection="1">
      <alignment horizontal="right"/>
    </xf>
    <xf numFmtId="166" fontId="23" fillId="9" borderId="0" xfId="0" applyNumberFormat="1" applyFont="1" applyFill="1" applyAlignment="1">
      <alignment horizontal="centerContinuous" vertical="center"/>
    </xf>
    <xf numFmtId="1" fontId="19" fillId="7" borderId="0" xfId="13" applyNumberFormat="1" applyFont="1" applyFill="1" applyAlignment="1">
      <alignment horizontal="centerContinuous"/>
    </xf>
    <xf numFmtId="166" fontId="23" fillId="9" borderId="0" xfId="0" applyNumberFormat="1" applyFont="1" applyFill="1" applyAlignment="1">
      <alignment horizontal="centerContinuous"/>
    </xf>
    <xf numFmtId="0" fontId="23" fillId="9" borderId="0" xfId="0" applyFont="1" applyFill="1" applyAlignment="1">
      <alignment horizontal="centerContinuous" vertical="center"/>
    </xf>
    <xf numFmtId="49" fontId="23" fillId="0" borderId="0" xfId="0" applyNumberFormat="1" applyFont="1" applyAlignment="1" applyProtection="1">
      <alignment horizontal="right" wrapText="1"/>
    </xf>
    <xf numFmtId="49" fontId="41" fillId="0" borderId="0" xfId="0" applyNumberFormat="1" applyFont="1" applyAlignment="1" applyProtection="1">
      <alignment horizontal="right" wrapText="1"/>
    </xf>
    <xf numFmtId="165" fontId="41" fillId="9" borderId="0" xfId="8" applyNumberFormat="1" applyFont="1" applyFill="1" applyBorder="1" applyProtection="1"/>
    <xf numFmtId="164" fontId="27" fillId="0" borderId="66" xfId="1" applyNumberFormat="1" applyFont="1" applyFill="1" applyBorder="1" applyAlignment="1" applyProtection="1">
      <protection locked="0"/>
    </xf>
    <xf numFmtId="164" fontId="27" fillId="0" borderId="66" xfId="1" applyNumberFormat="1" applyFont="1" applyFill="1" applyBorder="1" applyProtection="1">
      <protection locked="0"/>
    </xf>
    <xf numFmtId="0" fontId="41" fillId="0" borderId="0" xfId="0" applyFont="1" applyAlignment="1" applyProtection="1">
      <alignment horizontal="right"/>
    </xf>
  </cellXfs>
  <cellStyles count="28">
    <cellStyle name="Comma" xfId="1" builtinId="3"/>
    <cellStyle name="Comma 2" xfId="2" xr:uid="{00000000-0005-0000-0000-000001000000}"/>
    <cellStyle name="Comma 2 2" xfId="3" xr:uid="{00000000-0005-0000-0000-000002000000}"/>
    <cellStyle name="Comma 2 2 2" xfId="18" xr:uid="{00000000-0005-0000-0000-000003000000}"/>
    <cellStyle name="Comma 2 3" xfId="4" xr:uid="{00000000-0005-0000-0000-000004000000}"/>
    <cellStyle name="Comma 2 3 2" xfId="19" xr:uid="{00000000-0005-0000-0000-000005000000}"/>
    <cellStyle name="Comma 2 4" xfId="5" xr:uid="{00000000-0005-0000-0000-000006000000}"/>
    <cellStyle name="Comma 2 4 2" xfId="20" xr:uid="{00000000-0005-0000-0000-000007000000}"/>
    <cellStyle name="Comma 2 5" xfId="17" xr:uid="{00000000-0005-0000-0000-000008000000}"/>
    <cellStyle name="Comma 3" xfId="6" xr:uid="{00000000-0005-0000-0000-000009000000}"/>
    <cellStyle name="Comma 3 2" xfId="21" xr:uid="{00000000-0005-0000-0000-00000A000000}"/>
    <cellStyle name="Comma 4" xfId="7" xr:uid="{00000000-0005-0000-0000-00000B000000}"/>
    <cellStyle name="Comma 4 2" xfId="22" xr:uid="{00000000-0005-0000-0000-00000C000000}"/>
    <cellStyle name="Currency" xfId="8" builtinId="4"/>
    <cellStyle name="Currency 2" xfId="14" xr:uid="{00000000-0005-0000-0000-00000E000000}"/>
    <cellStyle name="Hyperlink" xfId="9" builtinId="8"/>
    <cellStyle name="Normal" xfId="0" builtinId="0"/>
    <cellStyle name="Normal 2" xfId="10" xr:uid="{00000000-0005-0000-0000-000011000000}"/>
    <cellStyle name="Normal 2 2" xfId="23" xr:uid="{00000000-0005-0000-0000-000012000000}"/>
    <cellStyle name="Normal 3" xfId="11" xr:uid="{00000000-0005-0000-0000-000013000000}"/>
    <cellStyle name="Normal 3 2" xfId="24" xr:uid="{00000000-0005-0000-0000-000014000000}"/>
    <cellStyle name="Normal 4" xfId="13" xr:uid="{00000000-0005-0000-0000-000015000000}"/>
    <cellStyle name="Normal 4 2" xfId="16" xr:uid="{00000000-0005-0000-0000-000016000000}"/>
    <cellStyle name="Normal 4 2 2" xfId="26" xr:uid="{00000000-0005-0000-0000-000017000000}"/>
    <cellStyle name="Normal 4 3" xfId="25" xr:uid="{00000000-0005-0000-0000-000018000000}"/>
    <cellStyle name="Normal 5" xfId="15" xr:uid="{00000000-0005-0000-0000-000019000000}"/>
    <cellStyle name="Percent" xfId="12" builtinId="5"/>
    <cellStyle name="Percent 2" xfId="27" xr:uid="{00000000-0005-0000-0000-00001B000000}"/>
  </cellStyles>
  <dxfs count="0"/>
  <tableStyles count="0" defaultTableStyle="TableStyleMedium9" defaultPivotStyle="PivotStyleLight16"/>
  <colors>
    <mruColors>
      <color rgb="FF969696"/>
      <color rgb="FF333333"/>
      <color rgb="FFC0C0C0"/>
      <color rgb="FF3399FF"/>
      <color rgb="FFCCECFF"/>
      <color rgb="FF003366"/>
      <color rgb="FFF7FD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4"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99"/>
  <sheetViews>
    <sheetView tabSelected="1" zoomScale="79" zoomScaleNormal="79" zoomScaleSheetLayoutView="79" workbookViewId="0"/>
  </sheetViews>
  <sheetFormatPr defaultColWidth="0" defaultRowHeight="15.5" zeroHeight="1" x14ac:dyDescent="0.35"/>
  <cols>
    <col min="1" max="1" width="3.8984375" style="123" customWidth="1"/>
    <col min="2" max="2" width="24.09765625" style="83" customWidth="1"/>
    <col min="3" max="3" width="31.796875" style="83" customWidth="1"/>
    <col min="4" max="4" width="6.296875" style="83" customWidth="1"/>
    <col min="5" max="5" width="11.69921875" style="83" customWidth="1"/>
    <col min="6" max="6" width="14.296875" style="83" customWidth="1"/>
    <col min="7" max="7" width="36.296875" style="83" customWidth="1"/>
    <col min="8" max="8" width="9.296875" style="83" hidden="1" customWidth="1"/>
    <col min="9" max="9" width="11.19921875" style="323" hidden="1" customWidth="1"/>
    <col min="10" max="10" width="9.296875" style="83" hidden="1" customWidth="1"/>
    <col min="11" max="12" width="0" style="83" hidden="1" customWidth="1"/>
    <col min="13" max="16384" width="9.296875" style="83" hidden="1"/>
  </cols>
  <sheetData>
    <row r="1" spans="1:10" x14ac:dyDescent="0.35">
      <c r="A1" s="326" t="s">
        <v>56</v>
      </c>
      <c r="B1" s="79"/>
      <c r="C1" s="79"/>
      <c r="D1" s="79"/>
      <c r="E1" s="79"/>
      <c r="F1" s="79"/>
      <c r="G1" s="439" t="s">
        <v>371</v>
      </c>
    </row>
    <row r="2" spans="1:10" x14ac:dyDescent="0.35">
      <c r="A2" s="112" t="s">
        <v>53</v>
      </c>
      <c r="B2" s="79"/>
      <c r="C2" s="79"/>
      <c r="D2" s="79"/>
      <c r="E2" s="79"/>
      <c r="F2" s="79"/>
      <c r="G2" s="324"/>
    </row>
    <row r="3" spans="1:10" ht="30.5" customHeight="1" x14ac:dyDescent="0.35">
      <c r="A3" s="81" t="s">
        <v>331</v>
      </c>
      <c r="B3" s="72"/>
      <c r="C3" s="72"/>
      <c r="D3" s="72"/>
      <c r="E3" s="72"/>
      <c r="F3" s="72"/>
      <c r="G3" s="72"/>
      <c r="H3" s="77"/>
    </row>
    <row r="4" spans="1:10" ht="15" customHeight="1" x14ac:dyDescent="0.35">
      <c r="A4" s="81" t="s">
        <v>206</v>
      </c>
      <c r="B4" s="81"/>
      <c r="C4" s="81"/>
      <c r="D4" s="81"/>
      <c r="E4" s="81"/>
      <c r="F4" s="81"/>
      <c r="G4" s="81"/>
      <c r="H4" s="77"/>
    </row>
    <row r="5" spans="1:10" ht="16.399999999999999" customHeight="1" x14ac:dyDescent="0.35">
      <c r="A5" s="80" t="s">
        <v>302</v>
      </c>
      <c r="B5" s="82"/>
      <c r="D5" s="82"/>
      <c r="E5" s="82"/>
      <c r="F5" s="82"/>
      <c r="G5" s="82"/>
      <c r="H5" s="77"/>
    </row>
    <row r="6" spans="1:10" ht="24" customHeight="1" x14ac:dyDescent="0.35">
      <c r="A6" s="78" t="s">
        <v>6</v>
      </c>
      <c r="B6" s="84" t="s">
        <v>36</v>
      </c>
      <c r="C6" s="79"/>
      <c r="D6" s="79"/>
      <c r="E6" s="79"/>
      <c r="F6" s="79"/>
      <c r="G6" s="79"/>
    </row>
    <row r="7" spans="1:10" ht="22.4" customHeight="1" x14ac:dyDescent="0.35">
      <c r="A7" s="78"/>
      <c r="B7" s="319" t="s">
        <v>346</v>
      </c>
      <c r="C7" s="86"/>
      <c r="E7" s="85"/>
      <c r="F7" s="87" t="s">
        <v>55</v>
      </c>
      <c r="G7" s="88"/>
    </row>
    <row r="8" spans="1:10" ht="20" customHeight="1" x14ac:dyDescent="0.35">
      <c r="A8" s="78"/>
      <c r="B8" s="319" t="s">
        <v>37</v>
      </c>
      <c r="C8" s="89"/>
      <c r="E8" s="79"/>
      <c r="F8" s="87" t="s">
        <v>98</v>
      </c>
      <c r="G8" s="88"/>
    </row>
    <row r="9" spans="1:10" ht="20" customHeight="1" x14ac:dyDescent="0.35">
      <c r="A9" s="78"/>
      <c r="B9" s="95" t="s">
        <v>54</v>
      </c>
      <c r="C9" s="93"/>
      <c r="E9" s="90"/>
      <c r="F9" s="95" t="s">
        <v>40</v>
      </c>
      <c r="G9" s="88"/>
    </row>
    <row r="10" spans="1:10" ht="20" customHeight="1" x14ac:dyDescent="0.35">
      <c r="A10" s="78"/>
      <c r="B10" s="95" t="s">
        <v>67</v>
      </c>
      <c r="C10" s="93"/>
      <c r="E10" s="96"/>
      <c r="F10" s="95" t="s">
        <v>51</v>
      </c>
      <c r="G10" s="88"/>
    </row>
    <row r="11" spans="1:10" ht="20" customHeight="1" x14ac:dyDescent="0.35">
      <c r="A11" s="78"/>
      <c r="B11" s="95" t="s">
        <v>62</v>
      </c>
      <c r="C11" s="97"/>
      <c r="E11" s="90"/>
      <c r="F11" s="95" t="s">
        <v>64</v>
      </c>
      <c r="G11" s="89"/>
    </row>
    <row r="12" spans="1:10" ht="20" customHeight="1" x14ac:dyDescent="0.35">
      <c r="A12" s="78"/>
      <c r="B12" s="95" t="s">
        <v>63</v>
      </c>
      <c r="C12" s="93"/>
      <c r="D12" s="95" t="s">
        <v>65</v>
      </c>
      <c r="E12" s="98" t="s">
        <v>259</v>
      </c>
      <c r="F12" s="95" t="s">
        <v>66</v>
      </c>
      <c r="G12" s="99"/>
    </row>
    <row r="13" spans="1:10" s="79" customFormat="1" ht="23.5" customHeight="1" x14ac:dyDescent="0.35">
      <c r="A13" s="78" t="s">
        <v>8</v>
      </c>
      <c r="B13" s="101" t="s">
        <v>275</v>
      </c>
      <c r="C13" s="91"/>
      <c r="D13" s="91"/>
      <c r="E13" s="91"/>
      <c r="F13" s="90"/>
      <c r="G13" s="102"/>
      <c r="I13" s="325"/>
      <c r="J13" s="325"/>
    </row>
    <row r="14" spans="1:10" s="79" customFormat="1" ht="18" customHeight="1" x14ac:dyDescent="0.35">
      <c r="A14" s="78"/>
      <c r="B14" s="103" t="s">
        <v>277</v>
      </c>
      <c r="C14" s="91"/>
      <c r="D14" s="91"/>
      <c r="E14" s="91"/>
      <c r="F14" s="90"/>
      <c r="G14" s="104"/>
      <c r="I14" s="325"/>
      <c r="J14" s="83" t="s">
        <v>60</v>
      </c>
    </row>
    <row r="15" spans="1:10" s="79" customFormat="1" ht="16.5" customHeight="1" x14ac:dyDescent="0.35">
      <c r="A15" s="78"/>
      <c r="B15" s="91" t="s">
        <v>266</v>
      </c>
      <c r="C15" s="100"/>
      <c r="D15" s="350"/>
      <c r="E15" s="349"/>
      <c r="F15" s="349"/>
      <c r="G15" s="351"/>
      <c r="I15" s="325"/>
      <c r="J15" s="325" t="s">
        <v>61</v>
      </c>
    </row>
    <row r="16" spans="1:10" s="79" customFormat="1" ht="26.5" customHeight="1" x14ac:dyDescent="0.35">
      <c r="A16" s="78" t="s">
        <v>10</v>
      </c>
      <c r="B16" s="80" t="s">
        <v>258</v>
      </c>
      <c r="C16" s="91"/>
      <c r="D16" s="91"/>
      <c r="E16" s="91"/>
      <c r="F16" s="90"/>
      <c r="G16" s="102"/>
      <c r="I16" s="325"/>
      <c r="J16" s="325"/>
    </row>
    <row r="17" spans="1:10" s="79" customFormat="1" ht="14.5" customHeight="1" x14ac:dyDescent="0.35">
      <c r="A17" s="78"/>
      <c r="B17" s="103" t="s">
        <v>276</v>
      </c>
      <c r="C17" s="91"/>
      <c r="D17" s="91"/>
      <c r="E17" s="91"/>
      <c r="F17" s="90"/>
      <c r="G17" s="102"/>
      <c r="I17" s="325"/>
      <c r="J17" s="325"/>
    </row>
    <row r="18" spans="1:10" s="79" customFormat="1" ht="14.5" customHeight="1" x14ac:dyDescent="0.35">
      <c r="A18" s="78"/>
      <c r="B18" s="103" t="s">
        <v>249</v>
      </c>
      <c r="C18" s="104"/>
      <c r="D18" s="91"/>
      <c r="E18" s="91"/>
      <c r="F18" s="90"/>
      <c r="G18" s="102"/>
      <c r="I18" s="325"/>
      <c r="J18" s="325"/>
    </row>
    <row r="19" spans="1:10" ht="28" customHeight="1" x14ac:dyDescent="0.35">
      <c r="A19" s="78" t="s">
        <v>11</v>
      </c>
      <c r="B19" s="84" t="s">
        <v>38</v>
      </c>
      <c r="C19" s="79"/>
      <c r="D19" s="79"/>
      <c r="E19" s="79"/>
      <c r="F19" s="79"/>
      <c r="G19" s="79"/>
      <c r="I19" s="83"/>
    </row>
    <row r="20" spans="1:10" ht="14.15" customHeight="1" x14ac:dyDescent="0.35">
      <c r="A20" s="78"/>
      <c r="B20" s="105" t="s">
        <v>88</v>
      </c>
      <c r="C20" s="105"/>
      <c r="D20" s="105"/>
      <c r="E20" s="105"/>
      <c r="F20" s="105"/>
      <c r="G20" s="105"/>
      <c r="H20" s="79"/>
    </row>
    <row r="21" spans="1:10" ht="15.5" customHeight="1" x14ac:dyDescent="0.35">
      <c r="A21" s="106" t="s">
        <v>89</v>
      </c>
      <c r="B21" s="107" t="s">
        <v>90</v>
      </c>
      <c r="C21" s="107"/>
      <c r="D21" s="107"/>
      <c r="E21" s="107"/>
      <c r="F21" s="107"/>
      <c r="G21" s="107"/>
      <c r="H21" s="79"/>
    </row>
    <row r="22" spans="1:10" ht="15" customHeight="1" x14ac:dyDescent="0.35">
      <c r="A22" s="106" t="s">
        <v>91</v>
      </c>
      <c r="B22" s="108" t="s">
        <v>328</v>
      </c>
      <c r="C22" s="109"/>
      <c r="D22" s="109"/>
      <c r="E22" s="109"/>
      <c r="F22" s="109"/>
      <c r="G22" s="109"/>
    </row>
    <row r="23" spans="1:10" ht="15" customHeight="1" x14ac:dyDescent="0.35">
      <c r="A23" s="106"/>
      <c r="B23" s="108" t="s">
        <v>278</v>
      </c>
      <c r="C23" s="109"/>
      <c r="D23" s="109"/>
      <c r="E23" s="109"/>
      <c r="F23" s="109"/>
      <c r="G23" s="109"/>
    </row>
    <row r="24" spans="1:10" x14ac:dyDescent="0.35">
      <c r="A24" s="106"/>
      <c r="B24" s="108" t="s">
        <v>279</v>
      </c>
      <c r="C24" s="109"/>
      <c r="D24" s="109"/>
      <c r="E24" s="109"/>
      <c r="F24" s="109"/>
      <c r="G24" s="109"/>
    </row>
    <row r="25" spans="1:10" ht="17.399999999999999" customHeight="1" x14ac:dyDescent="0.35">
      <c r="A25" s="106" t="s">
        <v>92</v>
      </c>
      <c r="B25" s="108" t="s">
        <v>280</v>
      </c>
      <c r="C25" s="108"/>
      <c r="D25" s="108"/>
      <c r="E25" s="108"/>
      <c r="F25" s="108"/>
      <c r="G25" s="108"/>
    </row>
    <row r="26" spans="1:10" ht="17.399999999999999" customHeight="1" x14ac:dyDescent="0.35">
      <c r="A26" s="106"/>
      <c r="B26" s="108" t="s">
        <v>281</v>
      </c>
      <c r="C26" s="108"/>
      <c r="D26" s="108"/>
      <c r="E26" s="108"/>
      <c r="F26" s="108"/>
      <c r="G26" s="108"/>
    </row>
    <row r="27" spans="1:10" ht="15.65" customHeight="1" x14ac:dyDescent="0.35">
      <c r="A27" s="106" t="s">
        <v>93</v>
      </c>
      <c r="B27" s="107" t="s">
        <v>282</v>
      </c>
      <c r="C27" s="107"/>
      <c r="D27" s="107"/>
      <c r="E27" s="107"/>
      <c r="F27" s="107"/>
      <c r="G27" s="107"/>
    </row>
    <row r="28" spans="1:10" x14ac:dyDescent="0.35">
      <c r="A28" s="106"/>
      <c r="B28" s="107" t="s">
        <v>283</v>
      </c>
      <c r="C28" s="107"/>
      <c r="D28" s="107"/>
      <c r="E28" s="107"/>
      <c r="F28" s="107"/>
      <c r="G28" s="107"/>
    </row>
    <row r="29" spans="1:10" ht="16.25" customHeight="1" x14ac:dyDescent="0.35">
      <c r="A29" s="106"/>
      <c r="B29" s="107" t="s">
        <v>284</v>
      </c>
      <c r="C29" s="107"/>
      <c r="D29" s="107"/>
      <c r="E29" s="107"/>
      <c r="F29" s="107"/>
      <c r="G29" s="107"/>
    </row>
    <row r="30" spans="1:10" ht="16.25" customHeight="1" x14ac:dyDescent="0.35">
      <c r="A30" s="106"/>
      <c r="B30" s="107" t="s">
        <v>285</v>
      </c>
      <c r="C30" s="107"/>
      <c r="D30" s="107"/>
      <c r="E30" s="107"/>
      <c r="F30" s="107"/>
      <c r="G30" s="107"/>
    </row>
    <row r="31" spans="1:10" ht="16.75" customHeight="1" x14ac:dyDescent="0.35">
      <c r="A31" s="106" t="s">
        <v>94</v>
      </c>
      <c r="B31" s="107" t="s">
        <v>286</v>
      </c>
      <c r="C31" s="107"/>
      <c r="D31" s="107"/>
      <c r="E31" s="107"/>
      <c r="F31" s="107"/>
      <c r="G31" s="107"/>
    </row>
    <row r="32" spans="1:10" ht="17.399999999999999" customHeight="1" x14ac:dyDescent="0.35">
      <c r="A32" s="106"/>
      <c r="B32" s="107" t="s">
        <v>287</v>
      </c>
      <c r="C32" s="107"/>
      <c r="D32" s="107"/>
      <c r="E32" s="107"/>
      <c r="F32" s="107"/>
      <c r="G32" s="107"/>
    </row>
    <row r="33" spans="1:12" x14ac:dyDescent="0.35">
      <c r="A33" s="106" t="s">
        <v>95</v>
      </c>
      <c r="B33" s="107" t="s">
        <v>288</v>
      </c>
      <c r="C33" s="107"/>
      <c r="D33" s="107"/>
      <c r="E33" s="107"/>
      <c r="F33" s="107"/>
      <c r="G33" s="107"/>
    </row>
    <row r="34" spans="1:12" ht="17.399999999999999" customHeight="1" x14ac:dyDescent="0.35">
      <c r="A34" s="106"/>
      <c r="B34" s="107" t="s">
        <v>289</v>
      </c>
      <c r="C34" s="107"/>
      <c r="D34" s="107"/>
      <c r="E34" s="107"/>
      <c r="F34" s="107"/>
      <c r="G34" s="107"/>
    </row>
    <row r="35" spans="1:12" ht="17.399999999999999" customHeight="1" x14ac:dyDescent="0.35">
      <c r="A35" s="106"/>
      <c r="B35" s="107" t="s">
        <v>290</v>
      </c>
      <c r="C35" s="107"/>
      <c r="D35" s="107"/>
      <c r="E35" s="107"/>
      <c r="F35" s="107"/>
      <c r="G35" s="107"/>
    </row>
    <row r="36" spans="1:12" x14ac:dyDescent="0.35">
      <c r="A36" s="106" t="s">
        <v>96</v>
      </c>
      <c r="B36" s="108" t="s">
        <v>264</v>
      </c>
      <c r="C36" s="108"/>
      <c r="D36" s="108"/>
      <c r="E36" s="108"/>
      <c r="F36" s="108"/>
      <c r="G36" s="108"/>
    </row>
    <row r="37" spans="1:12" x14ac:dyDescent="0.35">
      <c r="A37" s="106"/>
      <c r="B37" s="108" t="s">
        <v>265</v>
      </c>
      <c r="C37" s="108"/>
      <c r="D37" s="108"/>
      <c r="E37" s="108"/>
      <c r="F37" s="108"/>
      <c r="G37" s="108"/>
    </row>
    <row r="38" spans="1:12" x14ac:dyDescent="0.35">
      <c r="A38" s="106" t="s">
        <v>97</v>
      </c>
      <c r="B38" s="110" t="s">
        <v>291</v>
      </c>
      <c r="C38" s="110"/>
      <c r="D38" s="110"/>
      <c r="E38" s="110"/>
      <c r="F38" s="110"/>
      <c r="G38" s="110"/>
      <c r="I38" s="325"/>
      <c r="J38" s="79"/>
      <c r="K38" s="79"/>
      <c r="L38" s="79"/>
    </row>
    <row r="39" spans="1:12" ht="15" customHeight="1" x14ac:dyDescent="0.35">
      <c r="A39" s="106"/>
      <c r="B39" s="110" t="s">
        <v>292</v>
      </c>
      <c r="C39" s="110"/>
      <c r="D39" s="110"/>
      <c r="E39" s="110"/>
      <c r="F39" s="110"/>
      <c r="G39" s="110"/>
      <c r="I39" s="325"/>
      <c r="J39" s="79"/>
      <c r="K39" s="79"/>
      <c r="L39" s="79"/>
    </row>
    <row r="40" spans="1:12" ht="21.5" customHeight="1" x14ac:dyDescent="0.35">
      <c r="A40" s="78"/>
      <c r="B40" s="109" t="s">
        <v>293</v>
      </c>
      <c r="C40" s="111"/>
      <c r="D40" s="111"/>
      <c r="E40" s="111"/>
      <c r="F40" s="111"/>
      <c r="G40" s="111"/>
      <c r="I40" s="325"/>
      <c r="J40" s="79"/>
      <c r="K40" s="79"/>
      <c r="L40" s="79"/>
    </row>
    <row r="41" spans="1:12" x14ac:dyDescent="0.35">
      <c r="A41" s="78"/>
      <c r="B41" s="111" t="s">
        <v>294</v>
      </c>
      <c r="C41" s="111"/>
      <c r="D41" s="111"/>
      <c r="E41" s="111"/>
      <c r="F41" s="111"/>
      <c r="G41" s="111"/>
      <c r="I41" s="325"/>
      <c r="J41" s="79"/>
      <c r="K41" s="79"/>
      <c r="L41" s="79"/>
    </row>
    <row r="42" spans="1:12" x14ac:dyDescent="0.35">
      <c r="A42" s="78"/>
      <c r="B42" s="111" t="s">
        <v>295</v>
      </c>
      <c r="C42" s="111"/>
      <c r="D42" s="111"/>
      <c r="E42" s="111"/>
      <c r="F42" s="111"/>
      <c r="G42" s="111"/>
    </row>
    <row r="43" spans="1:12" x14ac:dyDescent="0.35">
      <c r="A43" s="78"/>
      <c r="B43" s="111" t="s">
        <v>296</v>
      </c>
      <c r="C43" s="111"/>
      <c r="D43" s="111"/>
      <c r="E43" s="111"/>
      <c r="F43" s="111"/>
      <c r="G43" s="111"/>
    </row>
    <row r="44" spans="1:12" x14ac:dyDescent="0.35">
      <c r="A44" s="78"/>
      <c r="B44" s="111" t="s">
        <v>297</v>
      </c>
      <c r="C44" s="111"/>
      <c r="D44" s="111"/>
      <c r="E44" s="111"/>
      <c r="F44" s="111"/>
      <c r="G44" s="111"/>
    </row>
    <row r="45" spans="1:12" ht="21" customHeight="1" x14ac:dyDescent="0.35">
      <c r="A45" s="78"/>
      <c r="B45" s="113" t="s">
        <v>58</v>
      </c>
      <c r="C45" s="100"/>
      <c r="D45" s="100"/>
      <c r="E45" s="85"/>
      <c r="F45" s="79"/>
      <c r="G45" s="79"/>
    </row>
    <row r="46" spans="1:12" ht="25.5" customHeight="1" x14ac:dyDescent="0.35">
      <c r="A46" s="78"/>
      <c r="B46" s="90" t="s">
        <v>329</v>
      </c>
      <c r="C46" s="90"/>
      <c r="D46" s="90"/>
      <c r="E46" s="90"/>
      <c r="F46" s="79"/>
      <c r="G46" s="409">
        <f>'WS A Summary'!C66</f>
        <v>0</v>
      </c>
    </row>
    <row r="47" spans="1:12" ht="15" customHeight="1" x14ac:dyDescent="0.35">
      <c r="A47" s="78"/>
      <c r="B47" s="110" t="s">
        <v>324</v>
      </c>
      <c r="C47" s="110"/>
      <c r="D47" s="114"/>
      <c r="E47" s="79"/>
      <c r="F47" s="115"/>
      <c r="G47" s="115"/>
    </row>
    <row r="48" spans="1:12" ht="20.5" customHeight="1" x14ac:dyDescent="0.35">
      <c r="A48" s="78"/>
      <c r="B48" s="88"/>
      <c r="C48" s="116"/>
      <c r="D48" s="116"/>
      <c r="E48" s="88"/>
      <c r="F48" s="116"/>
      <c r="G48" s="116"/>
    </row>
    <row r="49" spans="1:10" ht="15" customHeight="1" x14ac:dyDescent="0.35">
      <c r="A49" s="78"/>
      <c r="B49" s="79" t="s">
        <v>39</v>
      </c>
      <c r="C49" s="79"/>
      <c r="D49" s="79"/>
      <c r="E49" s="79" t="s">
        <v>40</v>
      </c>
      <c r="F49" s="79"/>
      <c r="G49" s="79"/>
    </row>
    <row r="50" spans="1:10" ht="23.5" customHeight="1" x14ac:dyDescent="0.35">
      <c r="A50" s="78"/>
      <c r="B50" s="88"/>
      <c r="C50" s="116"/>
      <c r="D50" s="116"/>
      <c r="E50" s="348"/>
      <c r="F50" s="349"/>
      <c r="G50" s="85"/>
    </row>
    <row r="51" spans="1:10" x14ac:dyDescent="0.35">
      <c r="A51" s="78"/>
      <c r="B51" s="79" t="s">
        <v>41</v>
      </c>
      <c r="C51" s="79"/>
      <c r="D51" s="79"/>
      <c r="E51" s="79" t="s">
        <v>42</v>
      </c>
      <c r="F51" s="79"/>
      <c r="G51" s="79"/>
    </row>
    <row r="52" spans="1:10" s="79" customFormat="1" ht="27" customHeight="1" x14ac:dyDescent="0.35">
      <c r="A52" s="78" t="s">
        <v>12</v>
      </c>
      <c r="B52" s="84" t="s">
        <v>330</v>
      </c>
      <c r="I52" s="325"/>
    </row>
    <row r="53" spans="1:10" s="79" customFormat="1" ht="15" customHeight="1" x14ac:dyDescent="0.35">
      <c r="B53" s="91" t="s">
        <v>69</v>
      </c>
      <c r="C53" s="100"/>
      <c r="D53" s="90"/>
      <c r="E53" s="104"/>
      <c r="I53" s="325"/>
      <c r="J53" s="325"/>
    </row>
    <row r="54" spans="1:10" s="79" customFormat="1" ht="16.75" customHeight="1" x14ac:dyDescent="0.35">
      <c r="B54" s="117" t="s">
        <v>262</v>
      </c>
      <c r="C54" s="118"/>
      <c r="D54" s="118"/>
      <c r="E54" s="118"/>
      <c r="F54" s="118"/>
      <c r="G54" s="118"/>
      <c r="I54" s="325"/>
      <c r="J54" s="325"/>
    </row>
    <row r="55" spans="1:10" s="79" customFormat="1" x14ac:dyDescent="0.35">
      <c r="A55" s="78"/>
      <c r="B55" s="79" t="s">
        <v>263</v>
      </c>
      <c r="I55" s="325"/>
      <c r="J55" s="325"/>
    </row>
    <row r="56" spans="1:10" s="79" customFormat="1" x14ac:dyDescent="0.35">
      <c r="A56" s="119"/>
      <c r="C56" s="81" t="s">
        <v>70</v>
      </c>
      <c r="D56" s="81"/>
      <c r="E56" s="81" t="s">
        <v>71</v>
      </c>
      <c r="F56" s="81"/>
      <c r="I56" s="325"/>
      <c r="J56" s="325"/>
    </row>
    <row r="57" spans="1:10" s="79" customFormat="1" ht="19" customHeight="1" x14ac:dyDescent="0.35">
      <c r="A57" s="119"/>
      <c r="B57" s="92" t="s">
        <v>72</v>
      </c>
      <c r="C57" s="88"/>
      <c r="D57" s="90"/>
      <c r="E57" s="350"/>
      <c r="F57" s="351"/>
      <c r="I57" s="325"/>
      <c r="J57" s="325"/>
    </row>
    <row r="58" spans="1:10" s="79" customFormat="1" ht="19" customHeight="1" x14ac:dyDescent="0.35">
      <c r="A58" s="119"/>
      <c r="B58" s="92" t="s">
        <v>73</v>
      </c>
      <c r="C58" s="88"/>
      <c r="D58" s="90"/>
      <c r="E58" s="350"/>
      <c r="F58" s="351"/>
      <c r="I58" s="325"/>
      <c r="J58" s="325"/>
    </row>
    <row r="59" spans="1:10" s="79" customFormat="1" ht="19" customHeight="1" x14ac:dyDescent="0.35">
      <c r="A59" s="78"/>
      <c r="B59" s="92" t="s">
        <v>74</v>
      </c>
      <c r="C59" s="88"/>
      <c r="D59" s="90"/>
      <c r="E59" s="350"/>
      <c r="F59" s="351"/>
      <c r="I59" s="325"/>
      <c r="J59" s="325"/>
    </row>
    <row r="60" spans="1:10" s="79" customFormat="1" ht="19" customHeight="1" x14ac:dyDescent="0.35">
      <c r="A60" s="78"/>
      <c r="B60" s="92" t="s">
        <v>75</v>
      </c>
      <c r="C60" s="88"/>
      <c r="D60" s="90"/>
      <c r="E60" s="350"/>
      <c r="F60" s="351"/>
      <c r="I60" s="325"/>
      <c r="J60" s="325"/>
    </row>
    <row r="61" spans="1:10" s="79" customFormat="1" ht="19" customHeight="1" x14ac:dyDescent="0.35">
      <c r="A61" s="78"/>
      <c r="B61" s="92" t="s">
        <v>76</v>
      </c>
      <c r="C61" s="88"/>
      <c r="D61" s="90"/>
      <c r="E61" s="350"/>
      <c r="F61" s="351"/>
      <c r="I61" s="325"/>
      <c r="J61" s="325"/>
    </row>
    <row r="62" spans="1:10" s="79" customFormat="1" ht="19" customHeight="1" x14ac:dyDescent="0.35">
      <c r="A62" s="78"/>
      <c r="B62" s="92" t="s">
        <v>77</v>
      </c>
      <c r="C62" s="88"/>
      <c r="D62" s="90"/>
      <c r="E62" s="350"/>
      <c r="F62" s="351"/>
      <c r="I62" s="325"/>
      <c r="J62" s="325"/>
    </row>
    <row r="63" spans="1:10" s="79" customFormat="1" ht="19" customHeight="1" x14ac:dyDescent="0.35">
      <c r="A63" s="78"/>
      <c r="B63" s="92" t="s">
        <v>78</v>
      </c>
      <c r="C63" s="88"/>
      <c r="D63" s="90"/>
      <c r="E63" s="350"/>
      <c r="F63" s="351"/>
      <c r="I63" s="325"/>
      <c r="J63" s="325"/>
    </row>
    <row r="64" spans="1:10" s="79" customFormat="1" ht="19" customHeight="1" x14ac:dyDescent="0.35">
      <c r="A64" s="78"/>
      <c r="B64" s="92" t="s">
        <v>79</v>
      </c>
      <c r="C64" s="88"/>
      <c r="D64" s="90"/>
      <c r="E64" s="350"/>
      <c r="F64" s="351"/>
      <c r="I64" s="325"/>
      <c r="J64" s="325"/>
    </row>
    <row r="65" spans="1:10" s="79" customFormat="1" ht="19" customHeight="1" x14ac:dyDescent="0.35">
      <c r="A65" s="78"/>
      <c r="B65" s="92" t="s">
        <v>80</v>
      </c>
      <c r="C65" s="88"/>
      <c r="D65" s="90"/>
      <c r="E65" s="350"/>
      <c r="F65" s="351"/>
      <c r="I65" s="325"/>
      <c r="J65" s="325"/>
    </row>
    <row r="66" spans="1:10" s="79" customFormat="1" ht="19" customHeight="1" x14ac:dyDescent="0.35">
      <c r="A66" s="78"/>
      <c r="B66" s="92" t="s">
        <v>81</v>
      </c>
      <c r="C66" s="88"/>
      <c r="D66" s="90"/>
      <c r="E66" s="350"/>
      <c r="F66" s="351"/>
      <c r="I66" s="325"/>
      <c r="J66" s="325"/>
    </row>
    <row r="67" spans="1:10" s="79" customFormat="1" ht="19" customHeight="1" x14ac:dyDescent="0.35">
      <c r="A67" s="78"/>
      <c r="B67" s="92" t="s">
        <v>82</v>
      </c>
      <c r="C67" s="88"/>
      <c r="D67" s="90"/>
      <c r="E67" s="350"/>
      <c r="F67" s="351"/>
      <c r="I67" s="325"/>
      <c r="J67" s="325"/>
    </row>
    <row r="68" spans="1:10" s="79" customFormat="1" ht="19" customHeight="1" x14ac:dyDescent="0.35">
      <c r="A68" s="78"/>
      <c r="B68" s="92" t="s">
        <v>83</v>
      </c>
      <c r="C68" s="88"/>
      <c r="D68" s="90"/>
      <c r="E68" s="350"/>
      <c r="F68" s="351"/>
      <c r="I68" s="325"/>
      <c r="J68" s="325"/>
    </row>
    <row r="69" spans="1:10" s="79" customFormat="1" ht="19" customHeight="1" x14ac:dyDescent="0.35">
      <c r="A69" s="78"/>
      <c r="B69" s="92" t="s">
        <v>84</v>
      </c>
      <c r="C69" s="88"/>
      <c r="D69" s="90"/>
      <c r="E69" s="350"/>
      <c r="F69" s="351"/>
      <c r="I69" s="325"/>
      <c r="J69" s="325"/>
    </row>
    <row r="70" spans="1:10" s="79" customFormat="1" ht="19" customHeight="1" x14ac:dyDescent="0.35">
      <c r="A70" s="78"/>
      <c r="B70" s="92" t="s">
        <v>85</v>
      </c>
      <c r="C70" s="88"/>
      <c r="D70" s="90"/>
      <c r="E70" s="350"/>
      <c r="F70" s="351"/>
      <c r="I70" s="325"/>
      <c r="J70" s="325"/>
    </row>
    <row r="71" spans="1:10" s="79" customFormat="1" ht="19" customHeight="1" x14ac:dyDescent="0.35">
      <c r="A71" s="78"/>
      <c r="B71" s="92" t="s">
        <v>86</v>
      </c>
      <c r="C71" s="88"/>
      <c r="D71" s="90"/>
      <c r="E71" s="350"/>
      <c r="F71" s="352"/>
      <c r="I71" s="325"/>
      <c r="J71" s="325"/>
    </row>
    <row r="72" spans="1:10" ht="20.5" customHeight="1" x14ac:dyDescent="0.35">
      <c r="A72" s="83" t="s">
        <v>52</v>
      </c>
      <c r="C72" s="120">
        <f>Certification!$C$7</f>
        <v>0</v>
      </c>
      <c r="D72" s="121"/>
      <c r="E72" s="121"/>
    </row>
    <row r="73" spans="1:10" x14ac:dyDescent="0.35">
      <c r="A73" s="83" t="s">
        <v>274</v>
      </c>
      <c r="C73" s="122">
        <f>Certification!$G$7</f>
        <v>0</v>
      </c>
      <c r="D73" s="121"/>
      <c r="E73" s="121"/>
    </row>
    <row r="74" spans="1:10" x14ac:dyDescent="0.35">
      <c r="A74" s="83" t="s">
        <v>0</v>
      </c>
      <c r="C74" s="120" t="str">
        <f>Certification!$A$5</f>
        <v>SFY 2019-20</v>
      </c>
      <c r="D74" s="121"/>
      <c r="E74" s="121"/>
    </row>
    <row r="75" spans="1:10" x14ac:dyDescent="0.35"/>
    <row r="99" spans="1:7" hidden="1" x14ac:dyDescent="0.35">
      <c r="A99" s="317"/>
      <c r="B99" s="317"/>
      <c r="C99" s="317"/>
      <c r="D99" s="317"/>
      <c r="E99" s="317"/>
      <c r="F99" s="317"/>
      <c r="G99" s="317"/>
    </row>
  </sheetData>
  <sheetProtection algorithmName="SHA-512" hashValue="hL6MCXjuB5YdcCK2npNDcmO60PQ4b+PndXFzME+4Cd53H6jf+8vd1Ua5kyeG5sk8RKTn2qSiRUH4X8MPoadk+A==" saltValue="yJ2Ly9yE2ZMeBXM8bpvIZw==" spinCount="100000" sheet="1" selectLockedCells="1"/>
  <protectedRanges>
    <protectedRange sqref="C7:C12 G8:G12 E57:E71 C18 E48 B48 B50 E50 C57:C71 A1 G14:G15 C15:D15" name="Range1"/>
  </protectedRanges>
  <dataConsolidate/>
  <customSheetViews>
    <customSheetView guid="{B5C9438F-069E-4498-AEA6-C01E918C6F69}" scale="110" showPageBreaks="1" printArea="1" topLeftCell="A40">
      <selection activeCell="B45" sqref="B45:O45"/>
      <pageMargins left="0.2" right="0.2" top="0.28999999999999998" bottom="0.48" header="0.28999999999999998" footer="0.25"/>
      <printOptions horizontalCentered="1"/>
      <pageSetup scale="95" orientation="portrait" r:id="rId1"/>
      <headerFooter alignWithMargins="0">
        <oddFooter>&amp;L&amp;8DHCS 2437 (7/11)&amp;CPage 1</oddFooter>
      </headerFooter>
    </customSheetView>
    <customSheetView guid="{28D847F1-2D20-4AB9-A0E0-FA308B0BA2E9}" scale="110" showPageBreaks="1" printArea="1" topLeftCell="C1">
      <selection activeCell="R30" sqref="Q30:R30"/>
      <pageMargins left="0.2" right="0.2" top="0.28999999999999998" bottom="0.48" header="0.28999999999999998" footer="0.25"/>
      <printOptions horizontalCentered="1"/>
      <pageSetup scale="95" orientation="portrait" r:id="rId2"/>
      <headerFooter alignWithMargins="0">
        <oddFooter>&amp;L&amp;8DHCS 2437 (7/11)&amp;CPage 1</oddFooter>
      </headerFooter>
    </customSheetView>
    <customSheetView guid="{CF10811B-6A69-41CB-8E67-7565C095F74D}" scale="110" showPageBreaks="1" printArea="1">
      <selection activeCell="K12" sqref="K12:N12"/>
      <pageMargins left="0.2" right="0.2" top="0.28999999999999998" bottom="0.48" header="0.28999999999999998" footer="0.25"/>
      <printOptions horizontalCentered="1"/>
      <pageSetup scale="95" orientation="portrait" r:id="rId3"/>
      <headerFooter alignWithMargins="0">
        <oddFooter>&amp;L&amp;8DHCS 2437 (7/11)&amp;CPage 1</oddFooter>
      </headerFooter>
    </customSheetView>
  </customSheetViews>
  <phoneticPr fontId="0" type="noConversion"/>
  <dataValidations xWindow="669" yWindow="480" count="25">
    <dataValidation allowBlank="1" showInputMessage="1" showErrorMessage="1" prompt="Report the consortium member's CDS Code.  This is 14 numeric digits that identifies your county, school district and school.  To search for your LEA's CDS code, visit the California Ed-Data website at http://www.ed-data.k12.ca.us/Pages/Home.aspx. " sqref="E57:E71" xr:uid="{00000000-0002-0000-0000-000000000000}"/>
    <dataValidation allowBlank="1" showInputMessage="1" showErrorMessage="1" prompt="Report the consortium member's LEA name.  " sqref="C57:C71 C17" xr:uid="{00000000-0002-0000-0000-000001000000}"/>
    <dataValidation allowBlank="1" showInputMessage="1" showErrorMessage="1" prompt="Report your LEA's NPI number.  The NPI is 10 numeric digits.  To search for your LEA's NPI number, visit the NPI registry at https://nppes.cms.hhs.gov/NPPESRegistry/NPIRegistrySearch.do." sqref="G7" xr:uid="{00000000-0002-0000-0000-000002000000}"/>
    <dataValidation allowBlank="1" showInputMessage="1" showErrorMessage="1" prompt="Report your LEA's CDS Code that is assigned by CDE.  This is 7 numeric digits that identifies your county and school district.  To search for your LEA's CDS code, visit the California Ed-Data website at http://www.ed-data.k12.ca.us/Pages/Home.aspx. " sqref="G8" xr:uid="{00000000-0002-0000-0000-000003000000}"/>
    <dataValidation allowBlank="1" showInputMessage="1" showErrorMessage="1" prompt="Enter LEA name " sqref="C7" xr:uid="{00000000-0002-0000-0000-000004000000}"/>
    <dataValidation allowBlank="1" showInputMessage="1" showErrorMessage="1" prompt="Enter name of contact person at LEA" sqref="C8" xr:uid="{00000000-0002-0000-0000-000005000000}"/>
    <dataValidation allowBlank="1" showInputMessage="1" showErrorMessage="1" prompt="Enter the phone number (including area code) of the LEA contact" sqref="C9" xr:uid="{00000000-0002-0000-0000-000006000000}"/>
    <dataValidation allowBlank="1" showInputMessage="1" showErrorMessage="1" prompt="Enter the fax number for the LEA" sqref="C10" xr:uid="{00000000-0002-0000-0000-000007000000}"/>
    <dataValidation allowBlank="1" showInputMessage="1" showErrorMessage="1" prompt="Enter the address for the LEA" sqref="C11" xr:uid="{00000000-0002-0000-0000-000008000000}"/>
    <dataValidation allowBlank="1" showInputMessage="1" showErrorMessage="1" prompt="Enter the second line of the address of the LEA (if applicable)" sqref="C12" xr:uid="{00000000-0002-0000-0000-000009000000}"/>
    <dataValidation allowBlank="1" showInputMessage="1" showErrorMessage="1" prompt="Enter the title of the contact at the LEA" sqref="G9" xr:uid="{00000000-0002-0000-0000-00000A000000}"/>
    <dataValidation allowBlank="1" showInputMessage="1" showErrorMessage="1" prompt="Enter the email address for LEA contact person" sqref="G10" xr:uid="{00000000-0002-0000-0000-00000B000000}"/>
    <dataValidation allowBlank="1" showInputMessage="1" showErrorMessage="1" prompt="Enter the city for the LEA" sqref="G11" xr:uid="{00000000-0002-0000-0000-00000C000000}"/>
    <dataValidation allowBlank="1" showInputMessage="1" showErrorMessage="1" prompt="Enter the zip code for the LEA" sqref="G12" xr:uid="{00000000-0002-0000-0000-00000D000000}"/>
    <dataValidation allowBlank="1" showInputMessage="1" showErrorMessage="1" prompt="Enter the name of person certifying the document" sqref="B48" xr:uid="{00000000-0002-0000-0000-00000E000000}"/>
    <dataValidation allowBlank="1" showInputMessage="1" showErrorMessage="1" prompt="Enter the title of person certifying the document" sqref="E48" xr:uid="{00000000-0002-0000-0000-00000F000000}"/>
    <dataValidation allowBlank="1" showInputMessage="1" showErrorMessage="1" prompt="Signature of the certifier.  Sign and date the completed CRCS form in blue ink. The certification page is a binding legal document. " sqref="B50" xr:uid="{00000000-0002-0000-0000-000010000000}"/>
    <dataValidation allowBlank="1" showInputMessage="1" showErrorMessage="1" prompt="Enter the date the certification statement is signed" sqref="E50" xr:uid="{00000000-0002-0000-0000-000011000000}"/>
    <dataValidation allowBlank="1" showInputMessage="1" showErrorMessage="1" prompt="Press TAB to move input areas" sqref="A1" xr:uid="{00000000-0002-0000-0000-000012000000}"/>
    <dataValidation allowBlank="1" showInputMessage="1" showErrorMessage="1" sqref="F48:G48 F50 F57:F71 F9:F11 C14:E14 C50:D50 D57:D71" xr:uid="{00000000-0002-0000-0000-000013000000}"/>
    <dataValidation allowBlank="1" showInputMessage="1" showErrorMessage="1" prompt="If “yes”, indicate which LEC or LGA your LEA was under contract with for the RMTS" sqref="G15 D15" xr:uid="{00000000-0002-0000-0000-000014000000}"/>
    <dataValidation type="list" allowBlank="1" showInputMessage="1" showErrorMessage="1" prompt="Please indicate whether your LEA is part of a billing consortium." sqref="E53" xr:uid="{00000000-0002-0000-0000-000015000000}">
      <formula1>$J$13:$J$15</formula1>
    </dataValidation>
    <dataValidation type="list" allowBlank="1" showInputMessage="1" showErrorMessage="1" prompt="Please indicate whether you are submitting costs on this CRCS for new practitioners for which you didn't submit any interim billing." sqref="C18" xr:uid="{00000000-0002-0000-0000-000016000000}">
      <formula1>$J$13:$J$15</formula1>
    </dataValidation>
    <dataValidation type="list" allowBlank="1" showInputMessage="1" showErrorMessage="1" prompt="Please indicate whether your LEA participated in the SMAA claiming program this SFY. " sqref="C15" xr:uid="{00000000-0002-0000-0000-000017000000}">
      <formula1>$J$15:$J$15</formula1>
    </dataValidation>
    <dataValidation type="list" allowBlank="1" showInputMessage="1" showErrorMessage="1" prompt="Please indicate whether your LEA participated in the SMAA claiming program this SFY. " sqref="G14" xr:uid="{00000000-0002-0000-0000-000018000000}">
      <formula1>$J$13:$J$15</formula1>
    </dataValidation>
  </dataValidations>
  <printOptions horizontalCentered="1"/>
  <pageMargins left="0.2" right="0.2" top="0.28999999999999998" bottom="0.48" header="0.28999999999999998" footer="0.25"/>
  <pageSetup scale="78" orientation="portrait" cellComments="asDisplayed" r:id="rId4"/>
  <headerFooter alignWithMargins="0">
    <oddFooter>&amp;L&amp;"Arial,Regular"&amp;12DHCS 6299 (11/2021)&amp;C &amp;R&amp;"Arial,Regular"&amp;12Page &amp;P</oddFooter>
  </headerFooter>
  <rowBreaks count="1" manualBreakCount="1">
    <brk id="51" max="6" man="1"/>
  </rowBreaks>
  <ignoredErrors>
    <ignoredError sqref="A6 A13 A16 A19 A52"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162"/>
  <sheetViews>
    <sheetView showGridLines="0" zoomScaleNormal="100" zoomScaleSheetLayoutView="100" workbookViewId="0"/>
  </sheetViews>
  <sheetFormatPr defaultColWidth="0" defaultRowHeight="14" zeroHeight="1" x14ac:dyDescent="0.3"/>
  <cols>
    <col min="1" max="1" width="64.69921875" style="33" customWidth="1"/>
    <col min="2" max="2" width="19.19921875" style="33" customWidth="1"/>
    <col min="3" max="3" width="23.69921875" style="33" customWidth="1"/>
    <col min="4" max="4" width="29.796875" style="33" customWidth="1"/>
    <col min="5" max="6" width="9.19921875" style="33" hidden="1" customWidth="1"/>
    <col min="7" max="12" width="20.796875" style="33" hidden="1" customWidth="1"/>
    <col min="13" max="24" width="0" style="33" hidden="1" customWidth="1"/>
    <col min="25" max="16384" width="9.19921875" style="33" hidden="1"/>
  </cols>
  <sheetData>
    <row r="1" spans="1:24" s="2" customFormat="1" ht="15.5" x14ac:dyDescent="0.35">
      <c r="A1" s="332" t="s">
        <v>56</v>
      </c>
      <c r="E1" s="382"/>
      <c r="F1" s="382"/>
      <c r="G1" s="382"/>
      <c r="H1" s="382"/>
      <c r="I1" s="382"/>
      <c r="J1" s="382"/>
      <c r="K1" s="382"/>
      <c r="L1" s="382"/>
      <c r="M1" s="382"/>
      <c r="N1" s="382"/>
      <c r="O1" s="382"/>
      <c r="P1" s="382"/>
      <c r="Q1" s="382"/>
      <c r="R1" s="382"/>
      <c r="S1" s="382"/>
      <c r="T1" s="382"/>
      <c r="U1" s="382"/>
      <c r="V1" s="382"/>
      <c r="W1" s="382"/>
      <c r="X1" s="382"/>
    </row>
    <row r="2" spans="1:24" s="2" customFormat="1" ht="15.5" x14ac:dyDescent="0.35">
      <c r="A2" s="346" t="s">
        <v>53</v>
      </c>
      <c r="E2" s="382"/>
      <c r="F2" s="382"/>
      <c r="G2" s="382"/>
      <c r="H2" s="382"/>
      <c r="I2" s="382"/>
      <c r="J2" s="382"/>
      <c r="K2" s="382"/>
      <c r="L2" s="382"/>
      <c r="M2" s="382"/>
      <c r="N2" s="382"/>
      <c r="O2" s="382"/>
      <c r="P2" s="382"/>
      <c r="Q2" s="382"/>
      <c r="R2" s="382"/>
      <c r="S2" s="382"/>
      <c r="T2" s="382"/>
      <c r="U2" s="382"/>
      <c r="V2" s="382"/>
      <c r="W2" s="382"/>
      <c r="X2" s="382"/>
    </row>
    <row r="3" spans="1:24" s="2" customFormat="1" ht="15.5" x14ac:dyDescent="0.35">
      <c r="A3" s="346" t="s">
        <v>35</v>
      </c>
      <c r="D3" s="17"/>
      <c r="E3" s="382"/>
      <c r="F3" s="382"/>
      <c r="G3" s="382"/>
      <c r="H3" s="382"/>
      <c r="I3" s="382"/>
      <c r="J3" s="382"/>
      <c r="K3" s="382"/>
      <c r="L3" s="382"/>
      <c r="M3" s="382"/>
      <c r="N3" s="382"/>
      <c r="O3" s="382"/>
      <c r="P3" s="382"/>
      <c r="Q3" s="382"/>
      <c r="R3" s="382"/>
      <c r="S3" s="382"/>
      <c r="T3" s="382"/>
      <c r="U3" s="382"/>
      <c r="V3" s="382"/>
      <c r="W3" s="382"/>
      <c r="X3" s="382"/>
    </row>
    <row r="4" spans="1:24" s="2" customFormat="1" ht="32.5" customHeight="1" thickBot="1" x14ac:dyDescent="0.35">
      <c r="A4" s="338" t="s">
        <v>359</v>
      </c>
      <c r="B4" s="70"/>
      <c r="C4" s="70"/>
      <c r="D4" s="70"/>
      <c r="E4" s="383"/>
      <c r="F4" s="384"/>
      <c r="G4" s="384"/>
      <c r="H4" s="384"/>
      <c r="I4" s="384"/>
      <c r="J4" s="384"/>
      <c r="K4" s="384"/>
      <c r="L4" s="384"/>
      <c r="M4" s="384"/>
      <c r="N4" s="385"/>
      <c r="O4" s="385"/>
      <c r="P4" s="385"/>
      <c r="Q4" s="385"/>
      <c r="R4" s="386"/>
      <c r="S4" s="386"/>
      <c r="T4" s="386"/>
      <c r="U4" s="386"/>
      <c r="V4" s="386"/>
      <c r="W4" s="382"/>
      <c r="X4" s="382"/>
    </row>
    <row r="5" spans="1:24" s="34" customFormat="1" ht="18" thickBot="1" x14ac:dyDescent="0.4">
      <c r="A5" s="229" t="s">
        <v>358</v>
      </c>
      <c r="B5" s="270"/>
      <c r="C5" s="270"/>
      <c r="D5" s="270"/>
      <c r="E5" s="387"/>
      <c r="F5" s="387"/>
      <c r="G5" s="387"/>
      <c r="H5" s="387"/>
      <c r="I5" s="387"/>
      <c r="J5" s="387"/>
      <c r="K5" s="387"/>
      <c r="L5" s="387"/>
      <c r="M5" s="387"/>
      <c r="N5" s="387"/>
      <c r="O5" s="387"/>
      <c r="P5" s="387"/>
      <c r="Q5" s="387"/>
      <c r="R5" s="387"/>
      <c r="S5" s="387"/>
      <c r="T5" s="387"/>
      <c r="U5" s="387"/>
      <c r="V5" s="387"/>
      <c r="W5" s="387"/>
      <c r="X5" s="387"/>
    </row>
    <row r="6" spans="1:24" s="32" customFormat="1" ht="84.65" customHeight="1" thickBot="1" x14ac:dyDescent="0.35">
      <c r="A6" s="271" t="s">
        <v>143</v>
      </c>
      <c r="B6" s="272" t="s">
        <v>144</v>
      </c>
      <c r="C6" s="272" t="s">
        <v>208</v>
      </c>
      <c r="D6" s="381" t="s">
        <v>360</v>
      </c>
      <c r="E6" s="33"/>
      <c r="F6" s="33"/>
      <c r="G6" s="33"/>
      <c r="H6" s="33"/>
      <c r="I6" s="33"/>
      <c r="J6" s="33"/>
      <c r="K6" s="33"/>
      <c r="L6" s="33"/>
      <c r="M6" s="33"/>
      <c r="N6" s="33"/>
      <c r="O6" s="33"/>
      <c r="P6" s="33"/>
      <c r="Q6" s="33"/>
      <c r="R6" s="33"/>
      <c r="S6" s="33"/>
      <c r="T6" s="33"/>
      <c r="U6" s="33"/>
      <c r="V6" s="33"/>
      <c r="W6" s="33"/>
      <c r="X6" s="33"/>
    </row>
    <row r="7" spans="1:24" s="35" customFormat="1" ht="21.5" customHeight="1" x14ac:dyDescent="0.35">
      <c r="A7" s="273" t="s">
        <v>145</v>
      </c>
      <c r="B7" s="389"/>
      <c r="C7" s="390"/>
      <c r="D7" s="391">
        <f>B7-C7</f>
        <v>0</v>
      </c>
      <c r="E7" s="48"/>
      <c r="F7" s="48"/>
      <c r="G7" s="48"/>
      <c r="H7" s="48"/>
      <c r="I7" s="48"/>
      <c r="J7" s="48"/>
      <c r="K7" s="48"/>
      <c r="L7" s="48"/>
      <c r="M7" s="48"/>
      <c r="N7" s="48"/>
      <c r="O7" s="48"/>
      <c r="P7" s="48"/>
      <c r="Q7" s="48"/>
      <c r="R7" s="48"/>
      <c r="S7" s="48"/>
      <c r="T7" s="48"/>
      <c r="U7" s="48"/>
      <c r="V7" s="48"/>
      <c r="W7" s="48"/>
      <c r="X7" s="48"/>
    </row>
    <row r="8" spans="1:24" s="35" customFormat="1" ht="21.5" customHeight="1" x14ac:dyDescent="0.35">
      <c r="A8" s="274" t="s">
        <v>147</v>
      </c>
      <c r="B8" s="397"/>
      <c r="C8" s="398"/>
      <c r="D8" s="392">
        <f t="shared" ref="D8:D14" si="0">B8-C8</f>
        <v>0</v>
      </c>
      <c r="E8" s="48"/>
      <c r="F8" s="48"/>
      <c r="G8" s="48"/>
      <c r="H8" s="48"/>
      <c r="I8" s="48"/>
      <c r="J8" s="48"/>
      <c r="K8" s="48"/>
      <c r="L8" s="48"/>
      <c r="M8" s="48"/>
      <c r="N8" s="48"/>
      <c r="O8" s="48"/>
      <c r="P8" s="48"/>
      <c r="Q8" s="48"/>
      <c r="R8" s="48"/>
      <c r="S8" s="48"/>
      <c r="T8" s="48"/>
      <c r="U8" s="48"/>
      <c r="V8" s="48"/>
      <c r="W8" s="48"/>
      <c r="X8" s="48"/>
    </row>
    <row r="9" spans="1:24" s="48" customFormat="1" ht="21.5" customHeight="1" x14ac:dyDescent="0.35">
      <c r="A9" s="274" t="s">
        <v>148</v>
      </c>
      <c r="B9" s="398"/>
      <c r="C9" s="398"/>
      <c r="D9" s="392">
        <f t="shared" si="0"/>
        <v>0</v>
      </c>
    </row>
    <row r="10" spans="1:24" s="48" customFormat="1" ht="21.5" customHeight="1" x14ac:dyDescent="0.35">
      <c r="A10" s="274" t="s">
        <v>149</v>
      </c>
      <c r="B10" s="397"/>
      <c r="C10" s="397"/>
      <c r="D10" s="393">
        <f>B10-C10</f>
        <v>0</v>
      </c>
    </row>
    <row r="11" spans="1:24" s="48" customFormat="1" ht="21.5" customHeight="1" x14ac:dyDescent="0.35">
      <c r="A11" s="274" t="s">
        <v>366</v>
      </c>
      <c r="B11" s="397"/>
      <c r="C11" s="398"/>
      <c r="D11" s="392">
        <f t="shared" si="0"/>
        <v>0</v>
      </c>
    </row>
    <row r="12" spans="1:24" s="48" customFormat="1" ht="21.5" customHeight="1" x14ac:dyDescent="0.35">
      <c r="A12" s="274" t="s">
        <v>368</v>
      </c>
      <c r="B12" s="397"/>
      <c r="C12" s="398"/>
      <c r="D12" s="392">
        <f t="shared" si="0"/>
        <v>0</v>
      </c>
    </row>
    <row r="13" spans="1:24" s="48" customFormat="1" ht="21.5" customHeight="1" x14ac:dyDescent="0.35">
      <c r="A13" s="274" t="s">
        <v>369</v>
      </c>
      <c r="B13" s="397"/>
      <c r="C13" s="398"/>
      <c r="D13" s="392">
        <f t="shared" si="0"/>
        <v>0</v>
      </c>
    </row>
    <row r="14" spans="1:24" s="48" customFormat="1" ht="21.5" customHeight="1" x14ac:dyDescent="0.35">
      <c r="A14" s="274" t="s">
        <v>367</v>
      </c>
      <c r="B14" s="437"/>
      <c r="C14" s="438"/>
      <c r="D14" s="392">
        <f t="shared" si="0"/>
        <v>0</v>
      </c>
    </row>
    <row r="15" spans="1:24" s="49" customFormat="1" ht="21.5" customHeight="1" thickBot="1" x14ac:dyDescent="0.4">
      <c r="A15" s="275" t="s">
        <v>150</v>
      </c>
      <c r="B15" s="394">
        <f>SUM(B7:B14)</f>
        <v>0</v>
      </c>
      <c r="C15" s="395">
        <f>SUM(C7:C14)</f>
        <v>0</v>
      </c>
      <c r="D15" s="396">
        <f>SUM(D7:D14)</f>
        <v>0</v>
      </c>
    </row>
    <row r="16" spans="1:24" s="28" customFormat="1" ht="15.5" x14ac:dyDescent="0.35">
      <c r="A16" s="83" t="s">
        <v>52</v>
      </c>
      <c r="B16" s="190">
        <f>Certification!$C$7</f>
        <v>0</v>
      </c>
      <c r="C16" s="190"/>
      <c r="D16" s="190"/>
      <c r="E16" s="74"/>
      <c r="F16" s="74"/>
      <c r="G16" s="74"/>
      <c r="H16" s="74"/>
      <c r="I16" s="74"/>
      <c r="J16" s="74"/>
      <c r="K16" s="74"/>
      <c r="L16" s="74"/>
      <c r="M16" s="388"/>
      <c r="N16" s="388"/>
      <c r="O16" s="388"/>
      <c r="P16" s="388"/>
      <c r="Q16" s="388"/>
      <c r="R16" s="388"/>
      <c r="S16" s="388"/>
      <c r="T16" s="388"/>
      <c r="U16" s="388"/>
      <c r="V16" s="388"/>
      <c r="W16" s="388"/>
      <c r="X16" s="388"/>
    </row>
    <row r="17" spans="1:24" s="28" customFormat="1" ht="15.5" x14ac:dyDescent="0.35">
      <c r="A17" s="83" t="s">
        <v>55</v>
      </c>
      <c r="B17" s="191">
        <f>Certification!$G$7</f>
        <v>0</v>
      </c>
      <c r="C17" s="190"/>
      <c r="D17" s="190"/>
      <c r="E17" s="74"/>
      <c r="F17" s="74"/>
      <c r="G17" s="74"/>
      <c r="H17" s="74"/>
      <c r="I17" s="74"/>
      <c r="J17" s="74"/>
      <c r="K17" s="74"/>
      <c r="L17" s="74"/>
      <c r="M17" s="388"/>
      <c r="N17" s="388"/>
      <c r="O17" s="388"/>
      <c r="P17" s="388"/>
      <c r="Q17" s="388"/>
      <c r="R17" s="388"/>
      <c r="S17" s="388"/>
      <c r="T17" s="388"/>
      <c r="U17" s="388"/>
      <c r="V17" s="388"/>
      <c r="W17" s="388"/>
      <c r="X17" s="388"/>
    </row>
    <row r="18" spans="1:24" s="28" customFormat="1" ht="15.5" x14ac:dyDescent="0.35">
      <c r="A18" s="83" t="s">
        <v>0</v>
      </c>
      <c r="B18" s="190" t="str">
        <f>Certification!$A$5</f>
        <v>SFY 2019-20</v>
      </c>
      <c r="C18" s="190"/>
      <c r="D18" s="190"/>
      <c r="E18" s="74"/>
      <c r="F18" s="74"/>
      <c r="G18" s="74"/>
      <c r="H18" s="74"/>
      <c r="I18" s="74"/>
      <c r="J18" s="74"/>
      <c r="K18" s="74"/>
      <c r="L18" s="74"/>
      <c r="M18" s="388"/>
      <c r="N18" s="388"/>
      <c r="O18" s="388"/>
      <c r="P18" s="388"/>
      <c r="Q18" s="388"/>
      <c r="R18" s="388"/>
      <c r="S18" s="388"/>
      <c r="T18" s="388"/>
      <c r="U18" s="388"/>
      <c r="V18" s="388"/>
      <c r="W18" s="388"/>
      <c r="X18" s="388"/>
    </row>
    <row r="19" spans="1:24" ht="15.5" hidden="1" x14ac:dyDescent="0.35">
      <c r="A19" s="246"/>
      <c r="B19" s="246"/>
      <c r="C19" s="246"/>
      <c r="D19" s="246"/>
    </row>
    <row r="20" spans="1:24" ht="15.5" hidden="1" x14ac:dyDescent="0.35">
      <c r="A20" s="246"/>
      <c r="B20" s="246"/>
      <c r="C20" s="246"/>
      <c r="D20" s="246"/>
    </row>
    <row r="145" x14ac:dyDescent="0.3"/>
    <row r="146" x14ac:dyDescent="0.3"/>
    <row r="161" spans="1:1" hidden="1" x14ac:dyDescent="0.3">
      <c r="A161" s="33" t="s">
        <v>151</v>
      </c>
    </row>
    <row r="162" spans="1:1" hidden="1" x14ac:dyDescent="0.3">
      <c r="A162" s="33" t="s">
        <v>146</v>
      </c>
    </row>
  </sheetData>
  <sheetProtection algorithmName="SHA-512" hashValue="ZJcNmDWQ62dWwTYWJe87uvkLQJWfcdjrq3Jh1Z4iU6/Cyt9lA8m1UkYeXueAj+mD46h9jLQr8JTRqpyqzwEC4g==" saltValue="SyYz0iVvF5blgxERxFll8w==" spinCount="100000" sheet="1" objects="1" scenarios="1"/>
  <dataValidations count="20">
    <dataValidation type="decimal" allowBlank="1" showInputMessage="1" showErrorMessage="1" sqref="B15:C15" xr:uid="{00000000-0002-0000-0900-000000000000}">
      <formula1>0</formula1>
      <formula2>1000000</formula2>
    </dataValidation>
    <dataValidation allowBlank="1" showInputMessage="1" showErrorMessage="1" prompt="Report contracted transportation equipment costs (Object Code 5100)" sqref="B12" xr:uid="{00000000-0002-0000-0900-000001000000}"/>
    <dataValidation allowBlank="1" showInputMessage="1" showErrorMessage="1" prompt="Enter the amount of federal resources or grants that your LEA received for contracted transportation services equipment costs (Object 5800)" sqref="C14" xr:uid="{00000000-0002-0000-0900-000002000000}"/>
    <dataValidation allowBlank="1" showInputMessage="1" showErrorMessage="1" prompt="Enter the amount of federal resources or grants that your LEA received for insurance costs" sqref="C8" xr:uid="{00000000-0002-0000-0900-000003000000}"/>
    <dataValidation allowBlank="1" showInputMessage="1" showErrorMessage="1" prompt="Enter the amount of federal resources or grants that your LEA received for maintenance and repair costs" sqref="C9" xr:uid="{00000000-0002-0000-0900-000004000000}"/>
    <dataValidation allowBlank="1" showInputMessage="1" showErrorMessage="1" prompt="Enter the amount of federal resources or grants that your LEA received for fuel and oil costs" sqref="C10" xr:uid="{00000000-0002-0000-0900-000005000000}"/>
    <dataValidation allowBlank="1" showInputMessage="1" showErrorMessage="1" prompt="Enter the amount of federal resources or grants that your LEA received for contracted transportation service costs (Object 5800)" sqref="C13" xr:uid="{00000000-0002-0000-0900-000006000000}"/>
    <dataValidation allowBlank="1" showInputMessage="1" showErrorMessage="1" prompt="Enter the amount of federal resources or grants that your LEA received for lease / rental costs" sqref="C7" xr:uid="{00000000-0002-0000-0900-000007000000}"/>
    <dataValidation allowBlank="1" showInputMessage="1" showErrorMessage="1" prompt="Report lease/rental costs" sqref="B7" xr:uid="{00000000-0002-0000-0900-000008000000}"/>
    <dataValidation allowBlank="1" showInputMessage="1" showErrorMessage="1" prompt="Report insurance costs" sqref="B8" xr:uid="{00000000-0002-0000-0900-000009000000}"/>
    <dataValidation allowBlank="1" showInputMessage="1" showErrorMessage="1" prompt="Report maintenance and repair costs" sqref="B9" xr:uid="{00000000-0002-0000-0900-00000A000000}"/>
    <dataValidation allowBlank="1" showInputMessage="1" showErrorMessage="1" prompt="Report gasoline, diesel, other fuel and oil costs " sqref="B10" xr:uid="{00000000-0002-0000-0900-00000B000000}"/>
    <dataValidation allowBlank="1" showInputMessage="1" showErrorMessage="1" prompt="Report contracted transportation service costs (Object Code 5800)" sqref="B13" xr:uid="{00000000-0002-0000-0900-00000C000000}"/>
    <dataValidation allowBlank="1" showInputMessage="1" showErrorMessage="1" prompt="Press TAB to move input areas" sqref="A1" xr:uid="{00000000-0002-0000-0900-00000D000000}"/>
    <dataValidation type="list" allowBlank="1" showInputMessage="1" showErrorMessage="1" sqref="A7:A10" xr:uid="{00000000-0002-0000-0900-00000E000000}">
      <formula1>#REF!</formula1>
    </dataValidation>
    <dataValidation allowBlank="1" showDropDown="1" showInputMessage="1" showErrorMessage="1" sqref="A11:A14" xr:uid="{3579E7EF-2501-4ADC-B4AA-96EF99EF0630}"/>
    <dataValidation allowBlank="1" showInputMessage="1" showErrorMessage="1" prompt="Report contracted transportation service costs (Object Code 5100)" sqref="B11" xr:uid="{C9BB682F-6000-4D18-8BB3-E5C5BE73F9D5}"/>
    <dataValidation allowBlank="1" showInputMessage="1" showErrorMessage="1" prompt="Report contracted transportation equipment costs (Object Code 5800)" sqref="B14" xr:uid="{056DA41B-ECA4-48F3-8CB8-AAF850435C1D}"/>
    <dataValidation allowBlank="1" showInputMessage="1" showErrorMessage="1" prompt="Enter the amount of federal resources or grants that your LEA received for contracted transportation service costs (Object 5100)" sqref="C11" xr:uid="{BFB3B95B-2D2E-4B8D-B8B6-10F3BD2913C1}"/>
    <dataValidation allowBlank="1" showInputMessage="1" showErrorMessage="1" prompt="Enter the amount of federal resources or grants that your LEA received for contracted transportation services equipment costs (Object 5100)" sqref="C12" xr:uid="{12E29288-3D4E-4268-B234-B339DA1FFD8B}"/>
  </dataValidations>
  <printOptions horizontalCentered="1"/>
  <pageMargins left="0.7" right="0.7" top="0.75" bottom="0.75" header="0.3" footer="0.3"/>
  <pageSetup scale="95" orientation="landscape" r:id="rId1"/>
  <headerFooter>
    <oddFooter>&amp;L&amp;"Arial,Regular"&amp;12DHCS 6299 (11/2021)&amp;R&amp;"Arial,Regular"&amp;12Page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34"/>
  <sheetViews>
    <sheetView zoomScale="82" zoomScaleNormal="82" zoomScaleSheetLayoutView="89" workbookViewId="0"/>
  </sheetViews>
  <sheetFormatPr defaultColWidth="0" defaultRowHeight="14" zeroHeight="1" x14ac:dyDescent="0.3"/>
  <cols>
    <col min="1" max="1" width="14" style="65" customWidth="1"/>
    <col min="2" max="2" width="24.19921875" style="66" customWidth="1"/>
    <col min="3" max="3" width="11.296875" style="67" customWidth="1"/>
    <col min="4" max="4" width="8.5" style="68" customWidth="1"/>
    <col min="5" max="5" width="20" style="69" customWidth="1"/>
    <col min="6" max="6" width="17.296875" style="69" customWidth="1"/>
    <col min="7" max="7" width="15.796875" style="69" customWidth="1"/>
    <col min="8" max="8" width="13.296875" style="69" customWidth="1"/>
    <col min="9" max="9" width="10.296875" style="69" customWidth="1"/>
    <col min="10" max="10" width="18.09765625" style="69" customWidth="1"/>
    <col min="11" max="11" width="18.69921875" style="66" customWidth="1"/>
    <col min="12" max="17" width="9.19921875" style="65" hidden="1" customWidth="1"/>
    <col min="18" max="18" width="0" style="65" hidden="1" customWidth="1"/>
    <col min="19" max="16384" width="9.19921875" style="65" hidden="1"/>
  </cols>
  <sheetData>
    <row r="1" spans="1:18" s="51" customFormat="1" ht="15.5" x14ac:dyDescent="0.35">
      <c r="A1" s="332" t="s">
        <v>56</v>
      </c>
    </row>
    <row r="2" spans="1:18" s="51" customFormat="1" ht="15.5" x14ac:dyDescent="0.35">
      <c r="A2" s="346" t="s">
        <v>53</v>
      </c>
    </row>
    <row r="3" spans="1:18" s="51" customFormat="1" ht="15.5" x14ac:dyDescent="0.35">
      <c r="A3" s="346" t="s">
        <v>35</v>
      </c>
    </row>
    <row r="4" spans="1:18" s="51" customFormat="1" ht="25" customHeight="1" thickBot="1" x14ac:dyDescent="0.3">
      <c r="A4" s="338" t="s">
        <v>356</v>
      </c>
      <c r="B4" s="276"/>
      <c r="C4" s="276"/>
      <c r="D4" s="276"/>
      <c r="E4" s="276"/>
      <c r="F4" s="276"/>
      <c r="G4" s="276"/>
      <c r="H4" s="276"/>
      <c r="I4" s="276"/>
      <c r="J4" s="276"/>
      <c r="K4" s="276"/>
    </row>
    <row r="5" spans="1:18" ht="93.5" thickBot="1" x14ac:dyDescent="0.4">
      <c r="A5" s="277" t="s">
        <v>153</v>
      </c>
      <c r="B5" s="277" t="s">
        <v>154</v>
      </c>
      <c r="C5" s="278" t="s">
        <v>319</v>
      </c>
      <c r="D5" s="278" t="s">
        <v>155</v>
      </c>
      <c r="E5" s="279" t="s">
        <v>198</v>
      </c>
      <c r="F5" s="279" t="s">
        <v>208</v>
      </c>
      <c r="G5" s="279" t="s">
        <v>170</v>
      </c>
      <c r="H5" s="279" t="s">
        <v>169</v>
      </c>
      <c r="I5" s="278" t="s">
        <v>320</v>
      </c>
      <c r="J5" s="279" t="s">
        <v>156</v>
      </c>
      <c r="K5" s="280" t="s">
        <v>157</v>
      </c>
    </row>
    <row r="6" spans="1:18" ht="16" thickBot="1" x14ac:dyDescent="0.4">
      <c r="A6" s="281" t="s">
        <v>152</v>
      </c>
      <c r="B6" s="282"/>
      <c r="C6" s="283"/>
      <c r="D6" s="283"/>
      <c r="E6" s="284"/>
      <c r="F6" s="284"/>
      <c r="G6" s="284"/>
      <c r="H6" s="284"/>
      <c r="I6" s="284"/>
      <c r="J6" s="284"/>
      <c r="K6" s="285"/>
      <c r="R6" s="65" t="s">
        <v>61</v>
      </c>
    </row>
    <row r="7" spans="1:18" ht="15.5" x14ac:dyDescent="0.35">
      <c r="A7" s="286"/>
      <c r="B7" s="287"/>
      <c r="C7" s="288"/>
      <c r="D7" s="289"/>
      <c r="E7" s="402"/>
      <c r="F7" s="357"/>
      <c r="G7" s="358" t="str">
        <f>IF(D7&gt;0, ((E7-F7)/D7), " ")</f>
        <v xml:space="preserve"> </v>
      </c>
      <c r="H7" s="290"/>
      <c r="I7" s="291"/>
      <c r="J7" s="360"/>
      <c r="K7" s="360"/>
      <c r="R7" s="65" t="s">
        <v>60</v>
      </c>
    </row>
    <row r="8" spans="1:18" ht="15.5" x14ac:dyDescent="0.35">
      <c r="A8" s="286"/>
      <c r="B8" s="287"/>
      <c r="C8" s="288"/>
      <c r="D8" s="289"/>
      <c r="E8" s="402"/>
      <c r="F8" s="357"/>
      <c r="G8" s="359" t="str">
        <f t="shared" ref="G8:G30" si="0">IF(D8&gt;0, ((E8-F8)/D8), " ")</f>
        <v xml:space="preserve"> </v>
      </c>
      <c r="H8" s="290"/>
      <c r="I8" s="291"/>
      <c r="J8" s="360"/>
      <c r="K8" s="360"/>
    </row>
    <row r="9" spans="1:18" ht="15.5" x14ac:dyDescent="0.35">
      <c r="A9" s="286"/>
      <c r="B9" s="287"/>
      <c r="C9" s="288"/>
      <c r="D9" s="289"/>
      <c r="E9" s="402"/>
      <c r="F9" s="357"/>
      <c r="G9" s="359" t="str">
        <f t="shared" ref="G9:G25" si="1">IF(D9&gt;0, ((E9-F9)/D9), " ")</f>
        <v xml:space="preserve"> </v>
      </c>
      <c r="H9" s="290"/>
      <c r="I9" s="291"/>
      <c r="J9" s="360"/>
      <c r="K9" s="360"/>
    </row>
    <row r="10" spans="1:18" ht="15.5" x14ac:dyDescent="0.35">
      <c r="A10" s="286"/>
      <c r="B10" s="287"/>
      <c r="C10" s="288"/>
      <c r="D10" s="289"/>
      <c r="E10" s="402"/>
      <c r="F10" s="357"/>
      <c r="G10" s="359" t="str">
        <f t="shared" si="1"/>
        <v xml:space="preserve"> </v>
      </c>
      <c r="H10" s="290"/>
      <c r="I10" s="291"/>
      <c r="J10" s="360"/>
      <c r="K10" s="360"/>
    </row>
    <row r="11" spans="1:18" ht="15.5" x14ac:dyDescent="0.35">
      <c r="A11" s="286"/>
      <c r="B11" s="287"/>
      <c r="C11" s="288"/>
      <c r="D11" s="289"/>
      <c r="E11" s="402"/>
      <c r="F11" s="357"/>
      <c r="G11" s="359" t="str">
        <f t="shared" si="1"/>
        <v xml:space="preserve"> </v>
      </c>
      <c r="H11" s="290"/>
      <c r="I11" s="291"/>
      <c r="J11" s="360"/>
      <c r="K11" s="360"/>
    </row>
    <row r="12" spans="1:18" ht="15.5" x14ac:dyDescent="0.35">
      <c r="A12" s="286"/>
      <c r="B12" s="287"/>
      <c r="C12" s="288"/>
      <c r="D12" s="289"/>
      <c r="E12" s="402"/>
      <c r="F12" s="357"/>
      <c r="G12" s="359" t="str">
        <f t="shared" ref="G12:G23" si="2">IF(D12&gt;0, ((E12-F12)/D12), " ")</f>
        <v xml:space="preserve"> </v>
      </c>
      <c r="H12" s="290"/>
      <c r="I12" s="291"/>
      <c r="J12" s="360"/>
      <c r="K12" s="360"/>
    </row>
    <row r="13" spans="1:18" ht="15.5" x14ac:dyDescent="0.35">
      <c r="A13" s="286"/>
      <c r="B13" s="287"/>
      <c r="C13" s="288"/>
      <c r="D13" s="289"/>
      <c r="E13" s="402"/>
      <c r="F13" s="357"/>
      <c r="G13" s="359" t="str">
        <f t="shared" si="2"/>
        <v xml:space="preserve"> </v>
      </c>
      <c r="H13" s="290"/>
      <c r="I13" s="291"/>
      <c r="J13" s="360"/>
      <c r="K13" s="360"/>
    </row>
    <row r="14" spans="1:18" ht="15.5" x14ac:dyDescent="0.35">
      <c r="A14" s="286"/>
      <c r="B14" s="287"/>
      <c r="C14" s="288"/>
      <c r="D14" s="289"/>
      <c r="E14" s="402"/>
      <c r="F14" s="357"/>
      <c r="G14" s="359" t="str">
        <f t="shared" si="2"/>
        <v xml:space="preserve"> </v>
      </c>
      <c r="H14" s="290"/>
      <c r="I14" s="291"/>
      <c r="J14" s="360"/>
      <c r="K14" s="360"/>
    </row>
    <row r="15" spans="1:18" ht="15.5" x14ac:dyDescent="0.35">
      <c r="A15" s="286"/>
      <c r="B15" s="287"/>
      <c r="C15" s="288"/>
      <c r="D15" s="289"/>
      <c r="E15" s="402"/>
      <c r="F15" s="357"/>
      <c r="G15" s="359" t="str">
        <f t="shared" ref="G15:G17" si="3">IF(D15&gt;0, ((E15-F15)/D15), " ")</f>
        <v xml:space="preserve"> </v>
      </c>
      <c r="H15" s="290"/>
      <c r="I15" s="291"/>
      <c r="J15" s="360"/>
      <c r="K15" s="360"/>
    </row>
    <row r="16" spans="1:18" ht="15.5" x14ac:dyDescent="0.35">
      <c r="A16" s="286"/>
      <c r="B16" s="287"/>
      <c r="C16" s="288"/>
      <c r="D16" s="289"/>
      <c r="E16" s="402"/>
      <c r="F16" s="357"/>
      <c r="G16" s="359" t="str">
        <f t="shared" si="3"/>
        <v xml:space="preserve"> </v>
      </c>
      <c r="H16" s="290"/>
      <c r="I16" s="291"/>
      <c r="J16" s="360"/>
      <c r="K16" s="360"/>
    </row>
    <row r="17" spans="1:11" ht="15.5" x14ac:dyDescent="0.35">
      <c r="A17" s="286"/>
      <c r="B17" s="287"/>
      <c r="C17" s="288"/>
      <c r="D17" s="289"/>
      <c r="E17" s="402"/>
      <c r="F17" s="357"/>
      <c r="G17" s="359" t="str">
        <f t="shared" si="3"/>
        <v xml:space="preserve"> </v>
      </c>
      <c r="H17" s="290"/>
      <c r="I17" s="291"/>
      <c r="J17" s="360"/>
      <c r="K17" s="360"/>
    </row>
    <row r="18" spans="1:11" ht="15.5" x14ac:dyDescent="0.35">
      <c r="A18" s="286"/>
      <c r="B18" s="287"/>
      <c r="C18" s="288"/>
      <c r="D18" s="289"/>
      <c r="E18" s="402"/>
      <c r="F18" s="357"/>
      <c r="G18" s="359" t="str">
        <f t="shared" si="2"/>
        <v xml:space="preserve"> </v>
      </c>
      <c r="H18" s="290"/>
      <c r="I18" s="291"/>
      <c r="J18" s="360"/>
      <c r="K18" s="360"/>
    </row>
    <row r="19" spans="1:11" ht="15.5" x14ac:dyDescent="0.35">
      <c r="A19" s="286"/>
      <c r="B19" s="287"/>
      <c r="C19" s="288"/>
      <c r="D19" s="289"/>
      <c r="E19" s="402"/>
      <c r="F19" s="357"/>
      <c r="G19" s="359" t="str">
        <f t="shared" si="2"/>
        <v xml:space="preserve"> </v>
      </c>
      <c r="H19" s="290"/>
      <c r="I19" s="291"/>
      <c r="J19" s="360"/>
      <c r="K19" s="360"/>
    </row>
    <row r="20" spans="1:11" ht="15.5" x14ac:dyDescent="0.35">
      <c r="A20" s="286"/>
      <c r="B20" s="287"/>
      <c r="C20" s="288"/>
      <c r="D20" s="289"/>
      <c r="E20" s="402"/>
      <c r="F20" s="357"/>
      <c r="G20" s="359" t="str">
        <f t="shared" si="2"/>
        <v xml:space="preserve"> </v>
      </c>
      <c r="H20" s="290"/>
      <c r="I20" s="291"/>
      <c r="J20" s="360"/>
      <c r="K20" s="360"/>
    </row>
    <row r="21" spans="1:11" ht="15.5" x14ac:dyDescent="0.35">
      <c r="A21" s="286"/>
      <c r="B21" s="287"/>
      <c r="C21" s="288"/>
      <c r="D21" s="289"/>
      <c r="E21" s="402"/>
      <c r="F21" s="357"/>
      <c r="G21" s="359" t="str">
        <f t="shared" si="2"/>
        <v xml:space="preserve"> </v>
      </c>
      <c r="H21" s="290"/>
      <c r="I21" s="291"/>
      <c r="J21" s="360"/>
      <c r="K21" s="360"/>
    </row>
    <row r="22" spans="1:11" ht="15.5" x14ac:dyDescent="0.35">
      <c r="A22" s="286"/>
      <c r="B22" s="287"/>
      <c r="C22" s="288"/>
      <c r="D22" s="289"/>
      <c r="E22" s="402"/>
      <c r="F22" s="357"/>
      <c r="G22" s="359" t="str">
        <f t="shared" si="2"/>
        <v xml:space="preserve"> </v>
      </c>
      <c r="H22" s="290"/>
      <c r="I22" s="291"/>
      <c r="J22" s="360"/>
      <c r="K22" s="360"/>
    </row>
    <row r="23" spans="1:11" ht="15.5" x14ac:dyDescent="0.35">
      <c r="A23" s="286"/>
      <c r="B23" s="287"/>
      <c r="C23" s="288"/>
      <c r="D23" s="289"/>
      <c r="E23" s="402"/>
      <c r="F23" s="357"/>
      <c r="G23" s="359" t="str">
        <f t="shared" si="2"/>
        <v xml:space="preserve"> </v>
      </c>
      <c r="H23" s="290"/>
      <c r="I23" s="291"/>
      <c r="J23" s="360"/>
      <c r="K23" s="360"/>
    </row>
    <row r="24" spans="1:11" ht="15.5" x14ac:dyDescent="0.35">
      <c r="A24" s="286"/>
      <c r="B24" s="287"/>
      <c r="C24" s="288"/>
      <c r="D24" s="289"/>
      <c r="E24" s="402"/>
      <c r="F24" s="357"/>
      <c r="G24" s="359" t="str">
        <f t="shared" si="1"/>
        <v xml:space="preserve"> </v>
      </c>
      <c r="H24" s="290"/>
      <c r="I24" s="291"/>
      <c r="J24" s="360"/>
      <c r="K24" s="360"/>
    </row>
    <row r="25" spans="1:11" ht="15.5" x14ac:dyDescent="0.35">
      <c r="A25" s="286"/>
      <c r="B25" s="287"/>
      <c r="C25" s="288"/>
      <c r="D25" s="289"/>
      <c r="E25" s="402"/>
      <c r="F25" s="357"/>
      <c r="G25" s="359" t="str">
        <f t="shared" si="1"/>
        <v xml:space="preserve"> </v>
      </c>
      <c r="H25" s="290"/>
      <c r="I25" s="291"/>
      <c r="J25" s="360"/>
      <c r="K25" s="360"/>
    </row>
    <row r="26" spans="1:11" ht="15.5" x14ac:dyDescent="0.35">
      <c r="A26" s="286"/>
      <c r="B26" s="287"/>
      <c r="C26" s="288"/>
      <c r="D26" s="289"/>
      <c r="E26" s="402"/>
      <c r="F26" s="357"/>
      <c r="G26" s="359" t="str">
        <f t="shared" si="0"/>
        <v xml:space="preserve"> </v>
      </c>
      <c r="H26" s="290"/>
      <c r="I26" s="291"/>
      <c r="J26" s="360"/>
      <c r="K26" s="360"/>
    </row>
    <row r="27" spans="1:11" ht="15.5" x14ac:dyDescent="0.35">
      <c r="A27" s="286"/>
      <c r="B27" s="287"/>
      <c r="C27" s="288"/>
      <c r="D27" s="289"/>
      <c r="E27" s="402"/>
      <c r="F27" s="357"/>
      <c r="G27" s="359" t="str">
        <f t="shared" si="0"/>
        <v xml:space="preserve"> </v>
      </c>
      <c r="H27" s="290"/>
      <c r="I27" s="291"/>
      <c r="J27" s="360"/>
      <c r="K27" s="360"/>
    </row>
    <row r="28" spans="1:11" ht="15.5" x14ac:dyDescent="0.35">
      <c r="A28" s="286"/>
      <c r="B28" s="287"/>
      <c r="C28" s="288"/>
      <c r="D28" s="289"/>
      <c r="E28" s="402"/>
      <c r="F28" s="357"/>
      <c r="G28" s="359" t="str">
        <f t="shared" si="0"/>
        <v xml:space="preserve"> </v>
      </c>
      <c r="H28" s="290"/>
      <c r="I28" s="291"/>
      <c r="J28" s="360"/>
      <c r="K28" s="360"/>
    </row>
    <row r="29" spans="1:11" ht="15.5" x14ac:dyDescent="0.35">
      <c r="A29" s="286"/>
      <c r="B29" s="287"/>
      <c r="C29" s="288"/>
      <c r="D29" s="289"/>
      <c r="E29" s="402"/>
      <c r="F29" s="357"/>
      <c r="G29" s="359" t="str">
        <f t="shared" si="0"/>
        <v xml:space="preserve"> </v>
      </c>
      <c r="H29" s="290"/>
      <c r="I29" s="291"/>
      <c r="J29" s="360"/>
      <c r="K29" s="360"/>
    </row>
    <row r="30" spans="1:11" ht="15.5" x14ac:dyDescent="0.35">
      <c r="A30" s="286"/>
      <c r="B30" s="287"/>
      <c r="C30" s="288"/>
      <c r="D30" s="289"/>
      <c r="E30" s="402"/>
      <c r="F30" s="357"/>
      <c r="G30" s="359" t="str">
        <f t="shared" si="0"/>
        <v xml:space="preserve"> </v>
      </c>
      <c r="H30" s="290"/>
      <c r="I30" s="291"/>
      <c r="J30" s="360"/>
      <c r="K30" s="360"/>
    </row>
    <row r="31" spans="1:11" ht="15.5" x14ac:dyDescent="0.35">
      <c r="A31" s="292"/>
      <c r="B31" s="293"/>
      <c r="C31" s="294"/>
      <c r="D31" s="295"/>
      <c r="E31" s="296"/>
      <c r="F31" s="298"/>
      <c r="G31" s="298"/>
      <c r="H31" s="298"/>
      <c r="I31" s="297"/>
      <c r="J31" s="429" t="s">
        <v>357</v>
      </c>
      <c r="K31" s="403">
        <f>SUM(K7:K30)</f>
        <v>0</v>
      </c>
    </row>
    <row r="32" spans="1:11" ht="17.149999999999999" customHeight="1" x14ac:dyDescent="0.35">
      <c r="A32" s="83" t="s">
        <v>52</v>
      </c>
      <c r="B32" s="293"/>
      <c r="C32" s="190">
        <f>Certification!$C$7</f>
        <v>0</v>
      </c>
      <c r="D32" s="190"/>
      <c r="E32" s="190"/>
      <c r="F32" s="190"/>
      <c r="G32" s="296"/>
      <c r="H32" s="296"/>
      <c r="I32" s="296"/>
      <c r="J32" s="296"/>
      <c r="K32" s="293"/>
    </row>
    <row r="33" spans="1:11" ht="15.5" x14ac:dyDescent="0.35">
      <c r="A33" s="83" t="s">
        <v>55</v>
      </c>
      <c r="B33" s="293"/>
      <c r="C33" s="191">
        <f>Certification!$G$7</f>
        <v>0</v>
      </c>
      <c r="D33" s="190"/>
      <c r="E33" s="190"/>
      <c r="F33" s="190"/>
      <c r="G33" s="296"/>
      <c r="H33" s="296"/>
      <c r="I33" s="296"/>
      <c r="J33" s="296"/>
      <c r="K33" s="293"/>
    </row>
    <row r="34" spans="1:11" ht="15.5" x14ac:dyDescent="0.35">
      <c r="A34" s="83" t="s">
        <v>0</v>
      </c>
      <c r="B34" s="293"/>
      <c r="C34" s="190" t="str">
        <f>Certification!$A$5</f>
        <v>SFY 2019-20</v>
      </c>
      <c r="D34" s="190"/>
      <c r="E34" s="190"/>
      <c r="F34" s="190"/>
      <c r="G34" s="296"/>
      <c r="H34" s="296"/>
      <c r="I34" s="296"/>
      <c r="J34" s="296"/>
      <c r="K34" s="293"/>
    </row>
  </sheetData>
  <sheetProtection algorithmName="SHA-512" hashValue="lJd4UhfgqUcsPtYoKQP1+RrJLqD5XGCg75eJNOkLAuCZGaZxQIRxdWWDdM906GAFWsIeWlp830hlEQ5DKcJk/g==" saltValue="NZgXQL5lANLU8g8yAiglvQ==" spinCount="100000" sheet="1" objects="1" scenarios="1"/>
  <dataValidations count="13">
    <dataValidation type="decimal" operator="greaterThan" allowBlank="1" showInputMessage="1" showErrorMessage="1" prompt="If asset was not retired, leave blank_x000a_" sqref="I7 I8" xr:uid="{00000000-0002-0000-0A00-000000000000}">
      <formula1>0</formula1>
    </dataValidation>
    <dataValidation type="decimal" operator="greaterThanOrEqual" allowBlank="1" showInputMessage="1" showErrorMessage="1" sqref="G7:G30" xr:uid="{00000000-0002-0000-0A00-000001000000}">
      <formula1>0</formula1>
    </dataValidation>
    <dataValidation type="list" showInputMessage="1" showErrorMessage="1" prompt="Please indicate whether this asset was retired during the cost report period._x000a_" sqref="H7:H30" xr:uid="{00000000-0002-0000-0A00-000002000000}">
      <formula1>$R$6:$R$7</formula1>
    </dataValidation>
    <dataValidation type="date" operator="greaterThan" allowBlank="1" showInputMessage="1" showErrorMessage="1" prompt="Report the date that the asset was placed into service (not the date the item was purchased).  Enter the data in MM/YYYY format.  Do not use “various”.  " sqref="C7:C30" xr:uid="{00000000-0002-0000-0A00-000003000000}">
      <formula1>32874</formula1>
    </dataValidation>
    <dataValidation type="decimal" operator="greaterThan" allowBlank="1" showInputMessage="1" showErrorMessage="1" prompt="If asset was not retired, leave blank" sqref="I9:I30" xr:uid="{00000000-0002-0000-0A00-000004000000}">
      <formula1>0</formula1>
    </dataValidation>
    <dataValidation allowBlank="1" showInputMessage="1" showErrorMessage="1" prompt="Press TAB to move input areas" sqref="A1" xr:uid="{00000000-0002-0000-0A00-000005000000}"/>
    <dataValidation allowBlank="1" showInputMessage="1" showErrorMessage="1" prompt="Report the asset identification number (if applicable) used in the LEA’s accounting system" sqref="A7 A8 A9 A10 A11 A12 A13 A14 A15 A16 A17 A18 A19 A20 A21 A22 A23 A24 A25 A26 A27 A28 A29 A30" xr:uid="{00000000-0002-0000-0A00-000006000000}"/>
    <dataValidation allowBlank="1" showInputMessage="1" showErrorMessage="1" prompt="Report the specific type of asset being depreciated.  Do not combine items under a generic description such as “various” or “equipment”. " sqref="B7:B30" xr:uid="{00000000-0002-0000-0A00-000007000000}"/>
    <dataValidation type="decimal" operator="greaterThan" allowBlank="1" showInputMessage="1" showErrorMessage="1" prompt="Enter the estimated useful life of the asset according to GAAP or the most recent publication of the “Estimated Useful Lives of Depreciable Hospital Assets”, published by the American Hospital Association. " sqref="D7 D8:D30" xr:uid="{00000000-0002-0000-0A00-000008000000}">
      <formula1>0</formula1>
    </dataValidation>
    <dataValidation type="decimal" operator="greaterThan" allowBlank="1" showInputMessage="1" showErrorMessage="1" prompt="Enter the amount of the asset's cost that will be depreciated.  The depreciable cost is the cost minus the expected salvage value.  " sqref="E7 E8:E30" xr:uid="{00000000-0002-0000-0A00-000009000000}">
      <formula1>0</formula1>
    </dataValidation>
    <dataValidation type="decimal" operator="greaterThanOrEqual" allowBlank="1" showInputMessage="1" showErrorMessage="1" prompt="Enter the expenditures from federal resources or grants that your LEA received to offset the asset’s purchase price.  " sqref="F7 F8:F30" xr:uid="{00000000-0002-0000-0A00-00000A000000}">
      <formula1>0</formula1>
    </dataValidation>
    <dataValidation allowBlank="1" showInputMessage="1" showErrorMessage="1" prompt="Report the prior period(s) accumulated depreciation.  This represents the amount that the equipment has depreciated since the date placed into service.  " sqref="J7 J8:J30" xr:uid="{00000000-0002-0000-0A00-00000B000000}"/>
    <dataValidation allowBlank="1" showInputMessage="1" showErrorMessage="1" prompt="Report the depreciation for the asset for the cost report period.  This figure represents the amount that the equipment has depreciated during the current fiscal year.  " sqref="K7 K8:K30" xr:uid="{00000000-0002-0000-0A00-00000C000000}"/>
  </dataValidations>
  <printOptions horizontalCentered="1"/>
  <pageMargins left="0.25" right="0.25" top="0.7" bottom="0.65" header="0.3" footer="0.3"/>
  <pageSetup scale="85" orientation="landscape" r:id="rId1"/>
  <headerFooter>
    <oddFooter>&amp;L&amp;"Arial,Regular"&amp;12DHCS 6299 (11/2021)&amp;R&amp;"Arial,Regular"&amp;12Page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2"/>
  <sheetViews>
    <sheetView topLeftCell="A4" zoomScaleNormal="100" zoomScaleSheetLayoutView="80" workbookViewId="0">
      <selection activeCell="F6" sqref="F6"/>
    </sheetView>
  </sheetViews>
  <sheetFormatPr defaultColWidth="0" defaultRowHeight="12.5" zeroHeight="1" x14ac:dyDescent="0.25"/>
  <cols>
    <col min="1" max="1" width="29.3984375" style="15" customWidth="1"/>
    <col min="2" max="3" width="19.59765625" style="15" customWidth="1"/>
    <col min="4" max="4" width="19.8984375" style="15" customWidth="1"/>
    <col min="5" max="5" width="20.09765625" style="15" customWidth="1"/>
    <col min="6" max="6" width="17" style="15" customWidth="1"/>
    <col min="7" max="7" width="19.796875" style="15" customWidth="1"/>
    <col min="8" max="8" width="13.5" style="15" customWidth="1"/>
    <col min="9" max="9" width="21.8984375" style="15" customWidth="1"/>
    <col min="10" max="11" width="0" style="15" hidden="1" customWidth="1"/>
    <col min="12" max="16384" width="8.796875" style="15" hidden="1"/>
  </cols>
  <sheetData>
    <row r="1" spans="1:11" ht="15.5" x14ac:dyDescent="0.35">
      <c r="A1" s="332" t="s">
        <v>56</v>
      </c>
      <c r="B1" s="2"/>
      <c r="C1" s="2"/>
      <c r="D1" s="2"/>
      <c r="E1" s="2"/>
      <c r="F1" s="2"/>
      <c r="G1" s="2"/>
    </row>
    <row r="2" spans="1:11" ht="15.5" x14ac:dyDescent="0.35">
      <c r="A2" s="346" t="s">
        <v>53</v>
      </c>
      <c r="B2" s="2"/>
      <c r="C2" s="2"/>
      <c r="D2" s="2"/>
      <c r="E2" s="2"/>
      <c r="F2" s="2"/>
      <c r="G2" s="2"/>
    </row>
    <row r="3" spans="1:11" ht="15.5" x14ac:dyDescent="0.35">
      <c r="A3" s="346" t="s">
        <v>35</v>
      </c>
      <c r="B3" s="2"/>
      <c r="C3" s="2"/>
      <c r="D3" s="2"/>
      <c r="E3" s="2"/>
      <c r="F3" s="2"/>
      <c r="G3" s="2"/>
      <c r="H3" s="2"/>
    </row>
    <row r="4" spans="1:11" ht="34.5" customHeight="1" x14ac:dyDescent="0.35">
      <c r="A4" s="338" t="s">
        <v>350</v>
      </c>
      <c r="B4" s="70"/>
      <c r="C4" s="70"/>
      <c r="D4" s="70"/>
      <c r="E4" s="70"/>
      <c r="F4" s="70"/>
      <c r="G4" s="70"/>
      <c r="H4" s="70"/>
      <c r="I4" s="299"/>
      <c r="J4" s="47"/>
      <c r="K4" s="47"/>
    </row>
    <row r="5" spans="1:11" ht="77.5" x14ac:dyDescent="0.35">
      <c r="A5" s="339"/>
      <c r="B5" s="300" t="s">
        <v>199</v>
      </c>
      <c r="C5" s="300" t="s">
        <v>352</v>
      </c>
      <c r="D5" s="300" t="s">
        <v>353</v>
      </c>
      <c r="E5" s="300" t="s">
        <v>354</v>
      </c>
      <c r="F5" s="300" t="s">
        <v>370</v>
      </c>
      <c r="G5" s="300" t="s">
        <v>191</v>
      </c>
      <c r="H5" s="300" t="s">
        <v>162</v>
      </c>
      <c r="I5" s="301" t="s">
        <v>355</v>
      </c>
    </row>
    <row r="6" spans="1:11" ht="38" customHeight="1" x14ac:dyDescent="0.35">
      <c r="A6" s="340" t="s">
        <v>351</v>
      </c>
      <c r="B6" s="399">
        <f>'E.1 Trans Payroll Information'!F10</f>
        <v>0</v>
      </c>
      <c r="C6" s="399">
        <f>'E.2 Other Trans Costs'!D15</f>
        <v>0</v>
      </c>
      <c r="D6" s="400">
        <f>'E.3 Trans Equip Depreciation'!K31</f>
        <v>0</v>
      </c>
      <c r="E6" s="400">
        <f>B6+C6+D6</f>
        <v>0</v>
      </c>
      <c r="F6" s="399">
        <f>(B6+D6+'E.2 Other Trans Costs'!D7+'E.2 Other Trans Costs'!D8+'E.2 Other Trans Costs'!D9+'E.2 Other Trans Costs'!D10+'E.2 Other Trans Costs'!D13+'E.2 Other Trans Costs'!D14)*'Allocation Statistics'!$B$10</f>
        <v>0</v>
      </c>
      <c r="G6" s="399">
        <f>E6+F6</f>
        <v>0</v>
      </c>
      <c r="H6" s="302">
        <f>'Allocation Statistics'!$B$28</f>
        <v>0</v>
      </c>
      <c r="I6" s="399">
        <f>G6*H6</f>
        <v>0</v>
      </c>
    </row>
    <row r="7" spans="1:11" ht="21.65" customHeight="1" x14ac:dyDescent="0.35">
      <c r="A7" s="303"/>
      <c r="B7" s="304"/>
      <c r="C7" s="304"/>
      <c r="D7" s="304"/>
      <c r="E7" s="304"/>
      <c r="F7" s="304"/>
      <c r="G7" s="305"/>
      <c r="H7" s="305" t="s">
        <v>205</v>
      </c>
      <c r="I7" s="401">
        <f>SUM(I6:I6)</f>
        <v>0</v>
      </c>
    </row>
    <row r="8" spans="1:11" ht="15.5" x14ac:dyDescent="0.35">
      <c r="A8" s="83" t="s">
        <v>52</v>
      </c>
      <c r="B8" s="190">
        <f>Certification!$C$7</f>
        <v>0</v>
      </c>
      <c r="C8" s="190"/>
      <c r="D8" s="190"/>
      <c r="E8" s="125"/>
      <c r="F8" s="125"/>
      <c r="G8" s="125"/>
      <c r="H8" s="125"/>
      <c r="I8" s="125"/>
    </row>
    <row r="9" spans="1:11" ht="15.5" x14ac:dyDescent="0.35">
      <c r="A9" s="83" t="s">
        <v>55</v>
      </c>
      <c r="B9" s="191">
        <f>Certification!$G$7</f>
        <v>0</v>
      </c>
      <c r="C9" s="190"/>
      <c r="D9" s="190"/>
      <c r="E9" s="125"/>
      <c r="F9" s="125"/>
      <c r="G9" s="125"/>
      <c r="H9" s="125"/>
      <c r="I9" s="125"/>
    </row>
    <row r="10" spans="1:11" ht="15.5" x14ac:dyDescent="0.35">
      <c r="A10" s="83" t="s">
        <v>0</v>
      </c>
      <c r="B10" s="190" t="str">
        <f>Certification!$A$5</f>
        <v>SFY 2019-20</v>
      </c>
      <c r="C10" s="190"/>
      <c r="D10" s="190"/>
      <c r="E10" s="125"/>
      <c r="F10" s="125"/>
      <c r="G10" s="125"/>
      <c r="H10" s="125"/>
      <c r="I10" s="125"/>
    </row>
    <row r="11" spans="1:11" ht="15.5" hidden="1" x14ac:dyDescent="0.35">
      <c r="A11" s="125"/>
      <c r="B11" s="125"/>
      <c r="C11" s="125"/>
      <c r="D11" s="125"/>
      <c r="E11" s="125"/>
      <c r="F11" s="125"/>
      <c r="G11" s="125"/>
      <c r="H11" s="125"/>
      <c r="I11" s="125"/>
    </row>
    <row r="12" spans="1:11" ht="15.5" hidden="1" x14ac:dyDescent="0.35">
      <c r="A12" s="125"/>
      <c r="B12" s="125"/>
      <c r="C12" s="125"/>
      <c r="D12" s="125"/>
      <c r="E12" s="125"/>
      <c r="F12" s="125"/>
      <c r="G12" s="125"/>
      <c r="H12" s="125"/>
      <c r="I12" s="125"/>
    </row>
  </sheetData>
  <sheetProtection algorithmName="SHA-512" hashValue="+/djYPyBPq616wTqlSt46q3P/IFr7EuMISsHveRGFhOw8YKu+4uudmFqg1jPQTXEhuPyHE0tnNBjipELO/lg1Q==" saltValue="RqJgOWkqxOHT6z34JU8z+w==" spinCount="100000" sheet="1" objects="1" scenarios="1"/>
  <dataValidations count="1">
    <dataValidation allowBlank="1" showInputMessage="1" showErrorMessage="1" prompt="No data input required for this worksheet" sqref="A1" xr:uid="{00000000-0002-0000-0B00-000000000000}"/>
  </dataValidations>
  <pageMargins left="0.2" right="0.2" top="0.75" bottom="0.75" header="0.3" footer="0.3"/>
  <pageSetup scale="80" orientation="landscape" horizontalDpi="1200" verticalDpi="1200" r:id="rId1"/>
  <headerFooter>
    <oddFooter>&amp;L&amp;"Arial,Regular"&amp;12DHCS 6299 (11/2021)&amp;R&amp;"Arial,Regular"&amp;12Page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40"/>
  <sheetViews>
    <sheetView zoomScale="82" zoomScaleNormal="82" zoomScaleSheetLayoutView="88" workbookViewId="0"/>
  </sheetViews>
  <sheetFormatPr defaultColWidth="0" defaultRowHeight="12.5" zeroHeight="1" x14ac:dyDescent="0.25"/>
  <cols>
    <col min="1" max="1" width="6.3984375" style="2" customWidth="1"/>
    <col min="2" max="2" width="52.69921875" style="2" customWidth="1"/>
    <col min="3" max="3" width="16.69921875" style="5" customWidth="1"/>
    <col min="4" max="4" width="16" style="5" customWidth="1"/>
    <col min="5" max="5" width="21.796875" style="2" customWidth="1"/>
    <col min="6" max="10" width="0" style="2" hidden="1" customWidth="1"/>
    <col min="11" max="16384" width="9.296875" style="2" hidden="1"/>
  </cols>
  <sheetData>
    <row r="1" spans="1:10" ht="15.5" x14ac:dyDescent="0.25">
      <c r="A1" s="347" t="s">
        <v>56</v>
      </c>
    </row>
    <row r="2" spans="1:10" ht="15.5" x14ac:dyDescent="0.25">
      <c r="A2" s="154" t="s">
        <v>53</v>
      </c>
    </row>
    <row r="3" spans="1:10" s="20" customFormat="1" ht="15.5" x14ac:dyDescent="0.25">
      <c r="A3" s="154" t="s">
        <v>35</v>
      </c>
      <c r="B3" s="2"/>
      <c r="C3" s="5"/>
      <c r="D3" s="5"/>
      <c r="E3" s="17"/>
    </row>
    <row r="4" spans="1:10" s="12" customFormat="1" ht="27" customHeight="1" x14ac:dyDescent="0.35">
      <c r="A4" s="337" t="s">
        <v>344</v>
      </c>
      <c r="B4" s="341"/>
      <c r="C4" s="341"/>
      <c r="D4" s="341"/>
      <c r="E4" s="341"/>
      <c r="F4" s="306"/>
      <c r="G4" s="306"/>
      <c r="H4" s="306"/>
      <c r="I4" s="306"/>
      <c r="J4" s="306"/>
    </row>
    <row r="5" spans="1:10" s="12" customFormat="1" ht="15.5" x14ac:dyDescent="0.35">
      <c r="A5" s="338" t="s">
        <v>316</v>
      </c>
      <c r="B5" s="341"/>
      <c r="C5" s="341"/>
      <c r="D5" s="341"/>
      <c r="E5" s="341"/>
      <c r="F5" s="306"/>
      <c r="G5" s="306"/>
      <c r="H5" s="306"/>
      <c r="I5" s="306"/>
      <c r="J5" s="306"/>
    </row>
    <row r="6" spans="1:10" s="12" customFormat="1" ht="15.5" x14ac:dyDescent="0.35">
      <c r="A6" s="338" t="s">
        <v>315</v>
      </c>
      <c r="B6" s="320"/>
      <c r="C6" s="320"/>
      <c r="D6" s="320"/>
      <c r="E6" s="320"/>
      <c r="F6" s="306"/>
      <c r="G6" s="306"/>
      <c r="H6" s="306"/>
      <c r="I6" s="306"/>
      <c r="J6" s="306"/>
    </row>
    <row r="7" spans="1:10" s="12" customFormat="1" ht="42.65" customHeight="1" x14ac:dyDescent="0.35">
      <c r="A7" s="307" t="s">
        <v>57</v>
      </c>
      <c r="B7" s="308" t="s">
        <v>1</v>
      </c>
      <c r="C7" s="309" t="s">
        <v>119</v>
      </c>
      <c r="D7" s="309" t="s">
        <v>120</v>
      </c>
      <c r="E7" s="308" t="s">
        <v>121</v>
      </c>
      <c r="F7" s="306"/>
      <c r="G7" s="306"/>
      <c r="H7" s="306"/>
      <c r="I7" s="306"/>
      <c r="J7" s="306"/>
    </row>
    <row r="8" spans="1:10" s="12" customFormat="1" ht="14.5" customHeight="1" x14ac:dyDescent="0.35">
      <c r="A8" s="344"/>
      <c r="B8" s="345"/>
      <c r="C8" s="98" t="s">
        <v>2</v>
      </c>
      <c r="D8" s="98" t="s">
        <v>3</v>
      </c>
      <c r="E8" s="98" t="s">
        <v>122</v>
      </c>
      <c r="F8" s="306"/>
      <c r="G8" s="306"/>
      <c r="H8" s="306"/>
      <c r="I8" s="306"/>
      <c r="J8" s="306"/>
    </row>
    <row r="9" spans="1:10" ht="20" customHeight="1" x14ac:dyDescent="0.35">
      <c r="A9" s="342" t="s">
        <v>6</v>
      </c>
      <c r="B9" s="343" t="s">
        <v>7</v>
      </c>
      <c r="C9" s="312"/>
      <c r="D9" s="425"/>
      <c r="E9" s="313"/>
      <c r="F9" s="83"/>
      <c r="G9" s="83"/>
      <c r="H9" s="83"/>
      <c r="I9" s="83"/>
      <c r="J9" s="83"/>
    </row>
    <row r="10" spans="1:10" ht="20" customHeight="1" x14ac:dyDescent="0.35">
      <c r="A10" s="310" t="s">
        <v>8</v>
      </c>
      <c r="B10" s="311" t="s">
        <v>9</v>
      </c>
      <c r="C10" s="312"/>
      <c r="D10" s="312"/>
      <c r="E10" s="313"/>
      <c r="F10" s="83"/>
      <c r="G10" s="83"/>
      <c r="H10" s="83"/>
      <c r="I10" s="83"/>
      <c r="J10" s="83"/>
    </row>
    <row r="11" spans="1:10" ht="20" customHeight="1" x14ac:dyDescent="0.35">
      <c r="A11" s="310" t="s">
        <v>10</v>
      </c>
      <c r="B11" s="311" t="s">
        <v>213</v>
      </c>
      <c r="C11" s="312"/>
      <c r="D11" s="312"/>
      <c r="E11" s="313"/>
      <c r="F11" s="83"/>
      <c r="G11" s="83"/>
      <c r="H11" s="83"/>
      <c r="I11" s="83"/>
      <c r="J11" s="83"/>
    </row>
    <row r="12" spans="1:10" ht="20" customHeight="1" x14ac:dyDescent="0.35">
      <c r="A12" s="310" t="s">
        <v>11</v>
      </c>
      <c r="B12" s="311" t="s">
        <v>363</v>
      </c>
      <c r="C12" s="312"/>
      <c r="D12" s="312"/>
      <c r="E12" s="313"/>
      <c r="F12" s="83"/>
      <c r="G12" s="83"/>
      <c r="H12" s="83"/>
      <c r="I12" s="83"/>
      <c r="J12" s="83"/>
    </row>
    <row r="13" spans="1:10" ht="20" customHeight="1" x14ac:dyDescent="0.35">
      <c r="A13" s="310" t="s">
        <v>12</v>
      </c>
      <c r="B13" s="311" t="s">
        <v>214</v>
      </c>
      <c r="C13" s="312"/>
      <c r="D13" s="312"/>
      <c r="E13" s="313"/>
      <c r="F13" s="83"/>
      <c r="G13" s="83"/>
      <c r="H13" s="83"/>
      <c r="I13" s="83"/>
      <c r="J13" s="83"/>
    </row>
    <row r="14" spans="1:10" ht="20" customHeight="1" x14ac:dyDescent="0.35">
      <c r="A14" s="310" t="s">
        <v>14</v>
      </c>
      <c r="B14" s="311" t="s">
        <v>163</v>
      </c>
      <c r="C14" s="312"/>
      <c r="D14" s="312"/>
      <c r="E14" s="313"/>
      <c r="F14" s="83"/>
      <c r="G14" s="83"/>
      <c r="H14" s="83"/>
      <c r="I14" s="83"/>
      <c r="J14" s="83"/>
    </row>
    <row r="15" spans="1:10" ht="20" customHeight="1" x14ac:dyDescent="0.35">
      <c r="A15" s="310" t="s">
        <v>16</v>
      </c>
      <c r="B15" s="311" t="s">
        <v>13</v>
      </c>
      <c r="C15" s="312"/>
      <c r="D15" s="312"/>
      <c r="E15" s="313"/>
      <c r="F15" s="83"/>
      <c r="G15" s="83"/>
      <c r="H15" s="83"/>
      <c r="I15" s="83"/>
      <c r="J15" s="83"/>
    </row>
    <row r="16" spans="1:10" ht="20" customHeight="1" x14ac:dyDescent="0.35">
      <c r="A16" s="310" t="s">
        <v>18</v>
      </c>
      <c r="B16" s="311" t="s">
        <v>15</v>
      </c>
      <c r="C16" s="312"/>
      <c r="D16" s="312"/>
      <c r="E16" s="313"/>
      <c r="F16" s="83"/>
      <c r="G16" s="83"/>
      <c r="H16" s="83"/>
      <c r="I16" s="83"/>
      <c r="J16" s="83"/>
    </row>
    <row r="17" spans="1:10" ht="20" customHeight="1" x14ac:dyDescent="0.35">
      <c r="A17" s="310" t="s">
        <v>20</v>
      </c>
      <c r="B17" s="311" t="s">
        <v>17</v>
      </c>
      <c r="C17" s="312"/>
      <c r="D17" s="312"/>
      <c r="E17" s="313"/>
      <c r="F17" s="83"/>
      <c r="G17" s="83"/>
      <c r="H17" s="83"/>
      <c r="I17" s="83"/>
      <c r="J17" s="83"/>
    </row>
    <row r="18" spans="1:10" ht="20" customHeight="1" x14ac:dyDescent="0.35">
      <c r="A18" s="310" t="s">
        <v>22</v>
      </c>
      <c r="B18" s="311" t="s">
        <v>105</v>
      </c>
      <c r="C18" s="312"/>
      <c r="D18" s="312"/>
      <c r="E18" s="313"/>
      <c r="F18" s="83"/>
      <c r="G18" s="83"/>
      <c r="H18" s="83"/>
      <c r="I18" s="83"/>
      <c r="J18" s="83"/>
    </row>
    <row r="19" spans="1:10" ht="20" customHeight="1" x14ac:dyDescent="0.35">
      <c r="A19" s="310" t="s">
        <v>24</v>
      </c>
      <c r="B19" s="311" t="s">
        <v>349</v>
      </c>
      <c r="C19" s="312"/>
      <c r="D19" s="312"/>
      <c r="E19" s="313"/>
      <c r="F19" s="83"/>
      <c r="G19" s="83"/>
      <c r="H19" s="83"/>
      <c r="I19" s="83"/>
      <c r="J19" s="83"/>
    </row>
    <row r="20" spans="1:10" ht="20" customHeight="1" x14ac:dyDescent="0.35">
      <c r="A20" s="310" t="s">
        <v>43</v>
      </c>
      <c r="B20" s="311" t="s">
        <v>21</v>
      </c>
      <c r="C20" s="312"/>
      <c r="D20" s="312"/>
      <c r="E20" s="313"/>
      <c r="F20" s="83"/>
      <c r="G20" s="83"/>
      <c r="H20" s="83"/>
      <c r="I20" s="83"/>
      <c r="J20" s="83"/>
    </row>
    <row r="21" spans="1:10" ht="20" customHeight="1" x14ac:dyDescent="0.35">
      <c r="A21" s="310" t="s">
        <v>45</v>
      </c>
      <c r="B21" s="311" t="s">
        <v>102</v>
      </c>
      <c r="C21" s="312"/>
      <c r="D21" s="312"/>
      <c r="E21" s="313"/>
      <c r="F21" s="83"/>
      <c r="G21" s="83"/>
      <c r="H21" s="83"/>
      <c r="I21" s="83"/>
      <c r="J21" s="83"/>
    </row>
    <row r="22" spans="1:10" ht="20" customHeight="1" x14ac:dyDescent="0.35">
      <c r="A22" s="310" t="s">
        <v>99</v>
      </c>
      <c r="B22" s="311" t="s">
        <v>23</v>
      </c>
      <c r="C22" s="312"/>
      <c r="D22" s="312"/>
      <c r="E22" s="313"/>
      <c r="F22" s="83"/>
      <c r="G22" s="83"/>
      <c r="H22" s="83"/>
      <c r="I22" s="83"/>
      <c r="J22" s="83"/>
    </row>
    <row r="23" spans="1:10" ht="20" customHeight="1" x14ac:dyDescent="0.35">
      <c r="A23" s="310" t="s">
        <v>101</v>
      </c>
      <c r="B23" s="311" t="s">
        <v>114</v>
      </c>
      <c r="C23" s="312"/>
      <c r="D23" s="312"/>
      <c r="E23" s="313"/>
      <c r="F23" s="83"/>
      <c r="G23" s="83"/>
      <c r="H23" s="83"/>
      <c r="I23" s="83"/>
      <c r="J23" s="83"/>
    </row>
    <row r="24" spans="1:10" ht="20" customHeight="1" x14ac:dyDescent="0.35">
      <c r="A24" s="310" t="s">
        <v>107</v>
      </c>
      <c r="B24" s="311" t="s">
        <v>25</v>
      </c>
      <c r="C24" s="312"/>
      <c r="D24" s="312"/>
      <c r="E24" s="313"/>
      <c r="F24" s="83"/>
      <c r="G24" s="83"/>
      <c r="H24" s="83"/>
      <c r="I24" s="83"/>
      <c r="J24" s="83"/>
    </row>
    <row r="25" spans="1:10" ht="20" customHeight="1" x14ac:dyDescent="0.35">
      <c r="A25" s="310" t="s">
        <v>108</v>
      </c>
      <c r="B25" s="311" t="s">
        <v>103</v>
      </c>
      <c r="C25" s="312"/>
      <c r="D25" s="312"/>
      <c r="E25" s="313"/>
      <c r="F25" s="83"/>
      <c r="G25" s="83"/>
      <c r="H25" s="83"/>
      <c r="I25" s="83"/>
      <c r="J25" s="83"/>
    </row>
    <row r="26" spans="1:10" ht="20" customHeight="1" x14ac:dyDescent="0.35">
      <c r="A26" s="310" t="s">
        <v>109</v>
      </c>
      <c r="B26" s="311" t="s">
        <v>106</v>
      </c>
      <c r="C26" s="312"/>
      <c r="D26" s="312"/>
      <c r="E26" s="313"/>
      <c r="F26" s="83"/>
      <c r="G26" s="83"/>
      <c r="H26" s="83"/>
      <c r="I26" s="83"/>
      <c r="J26" s="83"/>
    </row>
    <row r="27" spans="1:10" ht="20" customHeight="1" x14ac:dyDescent="0.35">
      <c r="A27" s="310" t="s">
        <v>117</v>
      </c>
      <c r="B27" s="311" t="s">
        <v>44</v>
      </c>
      <c r="C27" s="312"/>
      <c r="D27" s="312"/>
      <c r="E27" s="313"/>
      <c r="F27" s="83"/>
      <c r="G27" s="83"/>
      <c r="H27" s="83"/>
      <c r="I27" s="83"/>
      <c r="J27" s="83"/>
    </row>
    <row r="28" spans="1:10" ht="20" customHeight="1" x14ac:dyDescent="0.35">
      <c r="A28" s="310" t="s">
        <v>110</v>
      </c>
      <c r="B28" s="311" t="s">
        <v>100</v>
      </c>
      <c r="C28" s="312"/>
      <c r="D28" s="312"/>
      <c r="E28" s="313"/>
      <c r="F28" s="83"/>
      <c r="G28" s="83"/>
      <c r="H28" s="83"/>
      <c r="I28" s="83"/>
      <c r="J28" s="83"/>
    </row>
    <row r="29" spans="1:10" ht="20" customHeight="1" x14ac:dyDescent="0.35">
      <c r="A29" s="310" t="s">
        <v>111</v>
      </c>
      <c r="B29" s="311" t="s">
        <v>104</v>
      </c>
      <c r="C29" s="312"/>
      <c r="D29" s="312"/>
      <c r="E29" s="313"/>
      <c r="F29" s="83"/>
      <c r="G29" s="83"/>
      <c r="H29" s="83"/>
      <c r="I29" s="83"/>
      <c r="J29" s="83"/>
    </row>
    <row r="30" spans="1:10" ht="20" customHeight="1" x14ac:dyDescent="0.35">
      <c r="A30" s="310" t="s">
        <v>112</v>
      </c>
      <c r="B30" s="311" t="s">
        <v>128</v>
      </c>
      <c r="C30" s="312"/>
      <c r="D30" s="312"/>
      <c r="E30" s="313"/>
      <c r="F30" s="83"/>
      <c r="G30" s="83"/>
      <c r="H30" s="83"/>
      <c r="I30" s="83"/>
      <c r="J30" s="83"/>
    </row>
    <row r="31" spans="1:10" ht="20" customHeight="1" x14ac:dyDescent="0.35">
      <c r="A31" s="310" t="s">
        <v>113</v>
      </c>
      <c r="B31" s="311" t="s">
        <v>187</v>
      </c>
      <c r="C31" s="312"/>
      <c r="D31" s="312"/>
      <c r="E31" s="313"/>
      <c r="F31" s="83"/>
      <c r="G31" s="83"/>
      <c r="H31" s="83"/>
      <c r="I31" s="83"/>
      <c r="J31" s="83"/>
    </row>
    <row r="32" spans="1:10" ht="20" customHeight="1" x14ac:dyDescent="0.35">
      <c r="A32" s="310" t="s">
        <v>215</v>
      </c>
      <c r="B32" s="311" t="s">
        <v>186</v>
      </c>
      <c r="C32" s="312"/>
      <c r="D32" s="312"/>
      <c r="E32" s="313"/>
      <c r="F32" s="83"/>
      <c r="G32" s="251"/>
      <c r="H32" s="79"/>
      <c r="I32" s="79"/>
      <c r="J32" s="79"/>
    </row>
    <row r="33" spans="1:10" ht="24.5" customHeight="1" thickBot="1" x14ac:dyDescent="0.4">
      <c r="A33" s="314" t="s">
        <v>345</v>
      </c>
      <c r="B33" s="83"/>
      <c r="C33" s="315">
        <f>SUM(C9:C32)</f>
        <v>0</v>
      </c>
      <c r="D33" s="315">
        <f>SUM(D9:D32)</f>
        <v>0</v>
      </c>
      <c r="E33" s="316">
        <f>SUM(E9:E32)</f>
        <v>0</v>
      </c>
      <c r="F33" s="83"/>
      <c r="G33" s="83"/>
      <c r="H33" s="83"/>
      <c r="I33" s="83"/>
      <c r="J33" s="83"/>
    </row>
    <row r="34" spans="1:10" ht="21.5" customHeight="1" thickTop="1" x14ac:dyDescent="0.35">
      <c r="A34" s="83" t="s">
        <v>52</v>
      </c>
      <c r="B34" s="83"/>
      <c r="C34" s="190">
        <f>Certification!$C$7</f>
        <v>0</v>
      </c>
      <c r="D34" s="190"/>
      <c r="E34" s="190"/>
      <c r="F34" s="83"/>
      <c r="G34" s="83"/>
      <c r="H34" s="83"/>
      <c r="I34" s="83"/>
      <c r="J34" s="83"/>
    </row>
    <row r="35" spans="1:10" ht="15.5" x14ac:dyDescent="0.35">
      <c r="A35" s="83" t="s">
        <v>55</v>
      </c>
      <c r="B35" s="83"/>
      <c r="C35" s="191">
        <f>Certification!$G$7</f>
        <v>0</v>
      </c>
      <c r="D35" s="190"/>
      <c r="E35" s="190"/>
      <c r="F35" s="317"/>
      <c r="G35" s="317"/>
      <c r="H35" s="83"/>
      <c r="I35" s="83"/>
      <c r="J35" s="83"/>
    </row>
    <row r="36" spans="1:10" ht="15.5" x14ac:dyDescent="0.35">
      <c r="A36" s="83" t="s">
        <v>0</v>
      </c>
      <c r="B36" s="83"/>
      <c r="C36" s="190" t="str">
        <f>Certification!$A$5</f>
        <v>SFY 2019-20</v>
      </c>
      <c r="D36" s="190"/>
      <c r="E36" s="190"/>
      <c r="F36" s="83"/>
      <c r="G36" s="83"/>
      <c r="H36" s="83"/>
      <c r="I36" s="83"/>
      <c r="J36" s="83"/>
    </row>
    <row r="37" spans="1:10" ht="13.5" hidden="1" customHeight="1" x14ac:dyDescent="0.35">
      <c r="A37" s="83"/>
      <c r="B37" s="83"/>
      <c r="C37" s="79"/>
      <c r="D37" s="79"/>
      <c r="E37" s="83"/>
      <c r="F37" s="83"/>
      <c r="G37" s="83"/>
      <c r="H37" s="83"/>
      <c r="I37" s="83"/>
      <c r="J37" s="83"/>
    </row>
    <row r="40" spans="1:10" hidden="1" x14ac:dyDescent="0.25">
      <c r="A40" s="18"/>
      <c r="B40" s="18"/>
      <c r="C40" s="18"/>
      <c r="D40" s="18"/>
      <c r="E40" s="18"/>
    </row>
  </sheetData>
  <sheetProtection algorithmName="SHA-512" hashValue="a3tTi8QmAi4AqvCcUe04JNz9vi8lNPI+abMfnd/dGetTSFEu7YH7fjAEQXA576jtqxNIIY9poxVEq/00Vkij6w==" saltValue="xWYh4VdGpukr+8f6SPOuOA==" spinCount="100000" sheet="1" selectLockedCells="1"/>
  <dataValidations count="4">
    <dataValidation allowBlank="1" showInputMessage="1" showErrorMessage="1" prompt="Press TAB to move input areas" sqref="A1" xr:uid="{00000000-0002-0000-0C00-000002000000}"/>
    <dataValidation allowBlank="1" showInputMessage="1" showErrorMessage="1" prompt="Report the total claims for each practitioner type during the cost reporting period. The Annual Reimbursement Report on the LEA Program website can be used to obtain this information by NPI. " sqref="C9 D9:D32" xr:uid="{00000000-0002-0000-0C00-000003000000}"/>
    <dataValidation allowBlank="1" showInputMessage="1" showErrorMessage="1" prompt="Report the total units of service for each practitioner type during the cost reporting period. The Annual Reimbursement Report on the LEA Program website can be used to obtain this information by NPI. " sqref="C9:C32" xr:uid="{00000000-0002-0000-0C00-000000000000}"/>
    <dataValidation allowBlank="1" showInputMessage="1" showErrorMessage="1" prompt="Report the total reimbursement for each practitioner type during the cost reporting period. The Annual Reimbursement Report on the LEA Program website can be used to obtain this information by NPI. " sqref="E9:E32" xr:uid="{00000000-0002-0000-0C00-000001000000}"/>
  </dataValidations>
  <printOptions horizontalCentered="1"/>
  <pageMargins left="0.2" right="0.2" top="0.75" bottom="0.3" header="0.4" footer="0.2"/>
  <pageSetup scale="90" fitToHeight="3" orientation="portrait" r:id="rId1"/>
  <headerFooter alignWithMargins="0">
    <oddFooter>&amp;L&amp;"Arial,Regular"&amp;12DHCS 6299 (11/2021)&amp;R&amp;"Arial,Regular"&amp;12Page &amp;P</oddFooter>
  </headerFooter>
  <ignoredErrors>
    <ignoredError sqref="A9:A27 A28:A3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33"/>
  <sheetViews>
    <sheetView zoomScale="80" zoomScaleNormal="80" zoomScaleSheetLayoutView="99" workbookViewId="0"/>
  </sheetViews>
  <sheetFormatPr defaultColWidth="0" defaultRowHeight="12.5" zeroHeight="1" x14ac:dyDescent="0.25"/>
  <cols>
    <col min="1" max="1" width="78" style="15" customWidth="1"/>
    <col min="2" max="2" width="15.296875" style="15" customWidth="1"/>
    <col min="3" max="3" width="28.5" style="15" customWidth="1"/>
    <col min="4" max="18" width="0" style="15" hidden="1" customWidth="1"/>
    <col min="19" max="16384" width="8.796875" style="15" hidden="1"/>
  </cols>
  <sheetData>
    <row r="1" spans="1:10" ht="15.5" x14ac:dyDescent="0.35">
      <c r="A1" s="112" t="s">
        <v>298</v>
      </c>
      <c r="C1" s="5"/>
      <c r="D1" s="5"/>
      <c r="E1" s="5"/>
      <c r="F1" s="5"/>
      <c r="H1" s="2"/>
    </row>
    <row r="2" spans="1:10" ht="15.5" x14ac:dyDescent="0.35">
      <c r="A2" s="327" t="s">
        <v>53</v>
      </c>
      <c r="C2" s="5"/>
      <c r="D2" s="5"/>
      <c r="E2" s="5"/>
      <c r="F2" s="5"/>
      <c r="H2" s="2"/>
    </row>
    <row r="3" spans="1:10" ht="15.5" x14ac:dyDescent="0.35">
      <c r="A3" s="327" t="s">
        <v>35</v>
      </c>
      <c r="B3" s="3"/>
      <c r="C3" s="5"/>
      <c r="D3" s="5"/>
      <c r="E3" s="5"/>
      <c r="F3" s="5"/>
      <c r="H3" s="2"/>
    </row>
    <row r="4" spans="1:10" ht="22" customHeight="1" x14ac:dyDescent="0.35">
      <c r="A4" s="80" t="s">
        <v>165</v>
      </c>
      <c r="B4" s="72"/>
      <c r="C4" s="79"/>
      <c r="D4" s="5"/>
      <c r="E4" s="5"/>
      <c r="F4" s="5"/>
      <c r="G4" s="8"/>
      <c r="H4" s="2"/>
    </row>
    <row r="5" spans="1:10" ht="17.5" customHeight="1" thickBot="1" x14ac:dyDescent="0.4">
      <c r="A5" s="329" t="s">
        <v>161</v>
      </c>
      <c r="B5" s="72"/>
      <c r="C5" s="124"/>
      <c r="D5" s="22"/>
      <c r="E5" s="22"/>
      <c r="F5" s="22"/>
      <c r="G5" s="22"/>
      <c r="H5" s="22"/>
    </row>
    <row r="6" spans="1:10" ht="25.5" customHeight="1" thickBot="1" x14ac:dyDescent="0.4">
      <c r="A6" s="75" t="s">
        <v>245</v>
      </c>
      <c r="B6" s="404"/>
      <c r="C6" s="125"/>
    </row>
    <row r="7" spans="1:10" ht="18.5" customHeight="1" thickBot="1" x14ac:dyDescent="0.4">
      <c r="A7" s="127">
        <f>Certification!C7</f>
        <v>0</v>
      </c>
      <c r="B7" s="354"/>
      <c r="C7" s="125"/>
    </row>
    <row r="8" spans="1:10" ht="17" customHeight="1" thickBot="1" x14ac:dyDescent="0.4">
      <c r="A8" s="128">
        <f>Certification!G7</f>
        <v>0</v>
      </c>
      <c r="B8" s="355"/>
      <c r="C8" s="353"/>
    </row>
    <row r="9" spans="1:10" s="46" customFormat="1" ht="22.5" customHeight="1" thickBot="1" x14ac:dyDescent="0.4">
      <c r="A9" s="405" t="s">
        <v>246</v>
      </c>
      <c r="B9" s="406"/>
      <c r="C9" s="328" t="s">
        <v>223</v>
      </c>
    </row>
    <row r="10" spans="1:10" ht="18.5" customHeight="1" thickBot="1" x14ac:dyDescent="0.4">
      <c r="A10" s="126" t="s">
        <v>115</v>
      </c>
      <c r="B10" s="129"/>
      <c r="C10" s="331" t="s">
        <v>334</v>
      </c>
      <c r="D10" s="407"/>
      <c r="E10" s="407"/>
      <c r="F10" s="407"/>
      <c r="G10" s="407"/>
      <c r="H10" s="407"/>
      <c r="I10" s="407"/>
      <c r="J10" s="407"/>
    </row>
    <row r="11" spans="1:10" ht="33.5" customHeight="1" thickBot="1" x14ac:dyDescent="0.4">
      <c r="A11" s="130" t="s">
        <v>252</v>
      </c>
      <c r="B11" s="131">
        <v>0.5</v>
      </c>
      <c r="C11" s="129"/>
    </row>
    <row r="12" spans="1:10" ht="18" customHeight="1" thickBot="1" x14ac:dyDescent="0.4">
      <c r="A12" s="130" t="s">
        <v>236</v>
      </c>
      <c r="B12" s="131">
        <v>0.56200000000000006</v>
      </c>
      <c r="C12" s="129"/>
    </row>
    <row r="13" spans="1:10" ht="18" customHeight="1" thickBot="1" x14ac:dyDescent="0.4">
      <c r="A13" s="130" t="s">
        <v>237</v>
      </c>
      <c r="B13" s="131">
        <v>0.93</v>
      </c>
      <c r="C13" s="129"/>
    </row>
    <row r="14" spans="1:10" ht="18" customHeight="1" thickBot="1" x14ac:dyDescent="0.4">
      <c r="A14" s="130" t="s">
        <v>238</v>
      </c>
      <c r="B14" s="131">
        <v>0.9</v>
      </c>
      <c r="C14" s="129"/>
    </row>
    <row r="15" spans="1:10" ht="18" customHeight="1" thickBot="1" x14ac:dyDescent="0.4">
      <c r="A15" s="130" t="s">
        <v>239</v>
      </c>
      <c r="B15" s="131">
        <v>0.88</v>
      </c>
      <c r="C15" s="129"/>
    </row>
    <row r="16" spans="1:10" ht="18" customHeight="1" thickBot="1" x14ac:dyDescent="0.4">
      <c r="A16" s="130" t="s">
        <v>250</v>
      </c>
      <c r="B16" s="131">
        <v>0.76500000000000001</v>
      </c>
      <c r="C16" s="129"/>
    </row>
    <row r="17" spans="1:18" ht="18" customHeight="1" thickBot="1" x14ac:dyDescent="0.4">
      <c r="A17" s="130" t="s">
        <v>251</v>
      </c>
      <c r="B17" s="131">
        <v>0.80840000000000001</v>
      </c>
      <c r="C17" s="129"/>
    </row>
    <row r="18" spans="1:18" s="31" customFormat="1" ht="32.5" customHeight="1" thickBot="1" x14ac:dyDescent="0.4">
      <c r="A18" s="132" t="s">
        <v>332</v>
      </c>
      <c r="B18" s="129"/>
      <c r="C18" s="133"/>
    </row>
    <row r="19" spans="1:18" ht="27" customHeight="1" thickBot="1" x14ac:dyDescent="0.4">
      <c r="A19" s="405" t="s">
        <v>247</v>
      </c>
      <c r="B19" s="134"/>
      <c r="C19" s="125"/>
    </row>
    <row r="20" spans="1:18" ht="20" customHeight="1" thickBot="1" x14ac:dyDescent="0.4">
      <c r="A20" s="135" t="s">
        <v>241</v>
      </c>
      <c r="B20" s="136"/>
      <c r="C20" s="125"/>
      <c r="D20" s="408"/>
      <c r="E20" s="31"/>
      <c r="F20" s="31"/>
      <c r="G20" s="31"/>
      <c r="H20" s="31"/>
      <c r="I20" s="31"/>
      <c r="J20" s="31"/>
      <c r="K20" s="31"/>
    </row>
    <row r="21" spans="1:18" ht="20" customHeight="1" thickBot="1" x14ac:dyDescent="0.4">
      <c r="A21" s="126" t="s">
        <v>242</v>
      </c>
      <c r="B21" s="137"/>
      <c r="C21" s="125"/>
    </row>
    <row r="22" spans="1:18" ht="20" customHeight="1" thickBot="1" x14ac:dyDescent="0.4">
      <c r="A22" s="138" t="s">
        <v>243</v>
      </c>
      <c r="B22" s="139">
        <f>IFERROR(B20/B21,0)</f>
        <v>0</v>
      </c>
      <c r="C22" s="125"/>
    </row>
    <row r="23" spans="1:18" ht="20" customHeight="1" thickBot="1" x14ac:dyDescent="0.4">
      <c r="A23" s="138" t="s">
        <v>333</v>
      </c>
      <c r="B23" s="139">
        <v>3.32E-2</v>
      </c>
      <c r="C23" s="125"/>
    </row>
    <row r="24" spans="1:18" ht="20" customHeight="1" thickBot="1" x14ac:dyDescent="0.4">
      <c r="A24" s="138" t="s">
        <v>244</v>
      </c>
      <c r="B24" s="139">
        <f>B22-B23</f>
        <v>-3.32E-2</v>
      </c>
      <c r="C24" s="125"/>
    </row>
    <row r="25" spans="1:18" ht="31" customHeight="1" thickBot="1" x14ac:dyDescent="0.4">
      <c r="A25" s="405" t="s">
        <v>248</v>
      </c>
      <c r="B25" s="134"/>
      <c r="C25" s="125"/>
    </row>
    <row r="26" spans="1:18" ht="47" thickBot="1" x14ac:dyDescent="0.4">
      <c r="A26" s="126" t="s">
        <v>301</v>
      </c>
      <c r="B26" s="137"/>
      <c r="C26" s="125"/>
      <c r="D26" s="408"/>
      <c r="E26" s="31"/>
      <c r="F26" s="31"/>
      <c r="G26" s="31"/>
      <c r="H26" s="31"/>
      <c r="I26" s="31"/>
      <c r="J26" s="31"/>
      <c r="K26" s="31"/>
      <c r="L26" s="31"/>
    </row>
    <row r="27" spans="1:18" ht="31.5" thickBot="1" x14ac:dyDescent="0.4">
      <c r="A27" s="140" t="s">
        <v>300</v>
      </c>
      <c r="B27" s="136"/>
      <c r="C27" s="125"/>
    </row>
    <row r="28" spans="1:18" ht="24.65" customHeight="1" thickBot="1" x14ac:dyDescent="0.4">
      <c r="A28" s="138" t="s">
        <v>160</v>
      </c>
      <c r="B28" s="139">
        <f>IFERROR(B26/B27,0)</f>
        <v>0</v>
      </c>
      <c r="C28" s="125"/>
    </row>
    <row r="29" spans="1:18" s="2" customFormat="1" ht="23.5" customHeight="1" x14ac:dyDescent="0.35">
      <c r="A29" s="319" t="s">
        <v>52</v>
      </c>
      <c r="B29" s="330">
        <f>Certification!C7</f>
        <v>0</v>
      </c>
      <c r="C29" s="330"/>
      <c r="D29" s="16"/>
      <c r="E29" s="16"/>
      <c r="F29" s="16"/>
      <c r="G29" s="16"/>
      <c r="H29" s="16"/>
      <c r="I29" s="16"/>
      <c r="J29" s="16"/>
      <c r="K29" s="16"/>
      <c r="L29" s="5"/>
      <c r="M29" s="5"/>
      <c r="N29" s="5"/>
      <c r="O29" s="5"/>
      <c r="P29" s="9"/>
      <c r="Q29" s="5"/>
      <c r="R29" s="5"/>
    </row>
    <row r="30" spans="1:18" s="2" customFormat="1" ht="15.5" x14ac:dyDescent="0.35">
      <c r="A30" s="319" t="s">
        <v>299</v>
      </c>
      <c r="B30" s="122">
        <f>Certification!G7</f>
        <v>0</v>
      </c>
      <c r="C30" s="330"/>
      <c r="D30" s="30"/>
      <c r="E30" s="30"/>
      <c r="F30" s="30"/>
      <c r="G30" s="30"/>
      <c r="H30" s="30"/>
      <c r="I30" s="30"/>
      <c r="J30" s="30"/>
      <c r="K30" s="30"/>
      <c r="L30" s="5"/>
      <c r="M30" s="5"/>
      <c r="N30" s="5"/>
      <c r="O30" s="5"/>
      <c r="P30" s="9"/>
      <c r="Q30" s="5"/>
      <c r="R30" s="5"/>
    </row>
    <row r="31" spans="1:18" s="2" customFormat="1" ht="15.5" x14ac:dyDescent="0.35">
      <c r="A31" s="319" t="s">
        <v>0</v>
      </c>
      <c r="B31" s="141" t="str">
        <f>Certification!A5</f>
        <v>SFY 2019-20</v>
      </c>
      <c r="C31" s="141"/>
      <c r="D31" s="19"/>
      <c r="E31" s="19"/>
      <c r="F31" s="19"/>
      <c r="G31" s="19"/>
      <c r="H31" s="19"/>
      <c r="I31" s="19"/>
      <c r="J31" s="19"/>
      <c r="K31" s="19"/>
      <c r="L31" s="5"/>
      <c r="M31" s="5"/>
      <c r="N31" s="5"/>
      <c r="O31" s="5"/>
      <c r="P31" s="9"/>
      <c r="Q31" s="5"/>
      <c r="R31" s="5"/>
    </row>
    <row r="32" spans="1:18" hidden="1" x14ac:dyDescent="0.25">
      <c r="C32" s="31"/>
      <c r="D32" s="31"/>
      <c r="E32" s="31"/>
      <c r="F32" s="31"/>
      <c r="G32" s="31"/>
      <c r="H32" s="31"/>
      <c r="I32" s="31"/>
      <c r="J32" s="31"/>
      <c r="K32" s="31"/>
      <c r="L32" s="31"/>
      <c r="M32" s="31"/>
      <c r="N32" s="31"/>
      <c r="O32" s="31"/>
      <c r="P32" s="31"/>
      <c r="Q32" s="31"/>
      <c r="R32" s="31"/>
    </row>
    <row r="33" spans="3:18" hidden="1" x14ac:dyDescent="0.25">
      <c r="C33" s="31"/>
      <c r="D33" s="31"/>
      <c r="E33" s="31"/>
      <c r="F33" s="31"/>
      <c r="G33" s="31"/>
      <c r="H33" s="31"/>
      <c r="I33" s="31"/>
      <c r="J33" s="31"/>
      <c r="K33" s="31"/>
      <c r="L33" s="31"/>
      <c r="M33" s="31"/>
      <c r="N33" s="31"/>
      <c r="O33" s="31"/>
      <c r="P33" s="31"/>
      <c r="Q33" s="31"/>
      <c r="R33" s="31"/>
    </row>
  </sheetData>
  <sheetProtection algorithmName="SHA-512" hashValue="9wfjcoxeqytjMdxHULwHSpZIj8gF2VXlaQsy7NrxszMZ2rB3AD2s/82MR59hj1+Tpm3onwo/ZLVTTPVYFgg+4w==" saltValue="IXWVJPiI0h0ztK50i7bx2A==" spinCount="100000" sheet="1" objects="1" scenarios="1"/>
  <protectedRanges>
    <protectedRange sqref="B10" name="Range1_1_1"/>
  </protectedRanges>
  <dataValidations count="8">
    <dataValidation allowBlank="1" showInputMessage="1" showErrorMessage="1" prompt="Report the approved indirect cost rate from CDE.  Indirect cost rates may be found at the CDE website:  http://www.cde.ca.gov/fg/ac/ic." sqref="B10" xr:uid="{00000000-0002-0000-0100-000000000000}"/>
    <dataValidation allowBlank="1" showInputMessage="1" showErrorMessage="1" prompt="Report the unduplicated count of Medi-Cal eligible and enrolled students.  The number of Medi-Cal eligible students will be determined based on the Medi-Cal Data Tape Match, used to check Medi-Cal student eligibility." sqref="B20" xr:uid="{00000000-0002-0000-0100-000001000000}"/>
    <dataValidation allowBlank="1" showInputMessage="1" showErrorMessage="1" prompt="Report the posted Direct Medical Service Precentage from LEA Program website. Enter the RMTS Direct Medical Service Percentage in decimal notation (e.g., 41.25). " sqref="B18" xr:uid="{00000000-0002-0000-0100-000002000000}"/>
    <dataValidation allowBlank="1" showInputMessage="1" showErrorMessage="1" prompt="Report the unduplicated count of all students enrolled in the LEA. Enrollment by fiscal year may be found at the CDE website:  http://www.cde.ca.gov/fg/ac/ic." sqref="B21" xr:uid="{00000000-0002-0000-0100-000003000000}"/>
    <dataValidation allowBlank="1" showInputMessage="1" showErrorMessage="1" prompt="Report the total number of specialized transportation one-way trips during the _x000a_cost-reporting period." sqref="B26" xr:uid="{00000000-0002-0000-0100-000004000000}"/>
    <dataValidation allowBlank="1" showInputMessage="1" showErrorMessage="1" prompt="Report the total number of specialized transportation one-way trips during the cost reporting period for all students (i.e., Medi-Cal and non-Medi-Cal enrolled) whose IEP/IFSP requires specialized transportation services." sqref="B27" xr:uid="{00000000-0002-0000-0100-000005000000}"/>
    <dataValidation allowBlank="1" showInputMessage="1" showErrorMessage="1" prompt="Press TAB to move input areas" sqref="A1" xr:uid="{00000000-0002-0000-0100-000006000000}"/>
    <dataValidation allowBlank="1" showInputMessage="1" showErrorMessage="1" prompt="Enter % of LEA Paid Claims for the SFY from LEA website" sqref="C11 C12 C13 C14 C15 C16 C17" xr:uid="{00000000-0002-0000-0100-000007000000}"/>
  </dataValidations>
  <printOptions horizontalCentered="1"/>
  <pageMargins left="0.2" right="0.2" top="0.75" bottom="0.75" header="0.3" footer="0.3"/>
  <pageSetup scale="93" orientation="portrait" verticalDpi="1200" r:id="rId1"/>
  <headerFooter>
    <oddFooter>&amp;L&amp;"Arial,Regular"&amp;12DHCS 6299 (11/2021)&amp;C &amp;R&amp;"Arial,Regular"&amp;12Page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F69"/>
  <sheetViews>
    <sheetView zoomScale="81" zoomScaleNormal="81" zoomScaleSheetLayoutView="100" workbookViewId="0"/>
  </sheetViews>
  <sheetFormatPr defaultColWidth="0" defaultRowHeight="12.5" zeroHeight="1" x14ac:dyDescent="0.25"/>
  <cols>
    <col min="1" max="1" width="4.19921875" style="73" customWidth="1"/>
    <col min="2" max="2" width="78.8984375" style="2" customWidth="1"/>
    <col min="3" max="3" width="23.5" style="2" customWidth="1"/>
    <col min="4" max="4" width="15.09765625" style="2" customWidth="1"/>
    <col min="5" max="5" width="12.296875" style="10" customWidth="1"/>
    <col min="6" max="6" width="30.296875" style="2" hidden="1" customWidth="1"/>
    <col min="7" max="16384" width="9.296875" style="2" hidden="1"/>
  </cols>
  <sheetData>
    <row r="1" spans="1:6" ht="15.5" x14ac:dyDescent="0.35">
      <c r="A1" s="332" t="s">
        <v>56</v>
      </c>
      <c r="B1" s="5"/>
      <c r="C1" s="5"/>
      <c r="D1" s="5"/>
    </row>
    <row r="2" spans="1:6" ht="15.5" x14ac:dyDescent="0.35">
      <c r="A2" s="346" t="s">
        <v>53</v>
      </c>
      <c r="B2" s="5"/>
      <c r="C2" s="5"/>
      <c r="D2" s="5"/>
    </row>
    <row r="3" spans="1:6" ht="15.5" x14ac:dyDescent="0.35">
      <c r="A3" s="346" t="s">
        <v>35</v>
      </c>
      <c r="B3" s="5"/>
      <c r="C3" s="5"/>
      <c r="D3" s="5"/>
      <c r="E3" s="8"/>
    </row>
    <row r="4" spans="1:6" ht="38" customHeight="1" x14ac:dyDescent="0.35">
      <c r="A4" s="333" t="s">
        <v>335</v>
      </c>
      <c r="B4" s="142"/>
      <c r="C4" s="142"/>
      <c r="D4" s="72"/>
      <c r="E4" s="72"/>
      <c r="F4" s="21"/>
    </row>
    <row r="5" spans="1:6" ht="44.5" customHeight="1" x14ac:dyDescent="0.35">
      <c r="A5" s="92"/>
      <c r="B5" s="143"/>
      <c r="C5" s="144" t="s">
        <v>190</v>
      </c>
      <c r="D5" s="145"/>
      <c r="E5" s="79"/>
    </row>
    <row r="6" spans="1:6" ht="19.5" customHeight="1" x14ac:dyDescent="0.35">
      <c r="A6" s="92"/>
      <c r="B6" s="146" t="s">
        <v>1</v>
      </c>
      <c r="C6" s="147" t="s">
        <v>2</v>
      </c>
      <c r="D6" s="79"/>
      <c r="E6" s="83"/>
    </row>
    <row r="7" spans="1:6" ht="20" customHeight="1" x14ac:dyDescent="0.35">
      <c r="A7" s="119" t="s">
        <v>6</v>
      </c>
      <c r="B7" s="79" t="s">
        <v>7</v>
      </c>
      <c r="C7" s="366">
        <f>'WS B.1 Funding'!G7</f>
        <v>0</v>
      </c>
      <c r="D7" s="149"/>
      <c r="E7" s="83"/>
    </row>
    <row r="8" spans="1:6" ht="20" customHeight="1" x14ac:dyDescent="0.35">
      <c r="A8" s="119" t="s">
        <v>8</v>
      </c>
      <c r="B8" s="79" t="s">
        <v>9</v>
      </c>
      <c r="C8" s="148">
        <f>'WS B.1 Funding'!G8</f>
        <v>0</v>
      </c>
      <c r="D8" s="83"/>
      <c r="E8" s="83"/>
    </row>
    <row r="9" spans="1:6" ht="20" customHeight="1" x14ac:dyDescent="0.35">
      <c r="A9" s="119" t="s">
        <v>10</v>
      </c>
      <c r="B9" s="79" t="s">
        <v>213</v>
      </c>
      <c r="C9" s="148">
        <f>'WS B.1 Funding'!G9</f>
        <v>0</v>
      </c>
      <c r="D9" s="83"/>
      <c r="E9" s="83"/>
    </row>
    <row r="10" spans="1:6" ht="20" customHeight="1" x14ac:dyDescent="0.35">
      <c r="A10" s="119" t="s">
        <v>11</v>
      </c>
      <c r="B10" s="79" t="s">
        <v>347</v>
      </c>
      <c r="C10" s="148">
        <f>'WS B.1 Funding'!G10</f>
        <v>0</v>
      </c>
      <c r="D10" s="83"/>
      <c r="E10" s="83"/>
    </row>
    <row r="11" spans="1:6" ht="20" customHeight="1" x14ac:dyDescent="0.35">
      <c r="A11" s="119" t="s">
        <v>12</v>
      </c>
      <c r="B11" s="79" t="s">
        <v>348</v>
      </c>
      <c r="C11" s="148">
        <f>'WS B.1 Funding'!G11</f>
        <v>0</v>
      </c>
      <c r="D11" s="83"/>
      <c r="E11" s="83"/>
    </row>
    <row r="12" spans="1:6" ht="20" customHeight="1" x14ac:dyDescent="0.35">
      <c r="A12" s="119" t="s">
        <v>14</v>
      </c>
      <c r="B12" s="79" t="s">
        <v>163</v>
      </c>
      <c r="C12" s="148">
        <f>'WS B.1 Funding'!G12</f>
        <v>0</v>
      </c>
      <c r="D12" s="83"/>
      <c r="E12" s="83"/>
    </row>
    <row r="13" spans="1:6" ht="20" customHeight="1" x14ac:dyDescent="0.35">
      <c r="A13" s="119" t="s">
        <v>16</v>
      </c>
      <c r="B13" s="79" t="s">
        <v>13</v>
      </c>
      <c r="C13" s="148">
        <f>'WS B.1 Funding'!G13</f>
        <v>0</v>
      </c>
      <c r="D13" s="83"/>
      <c r="E13" s="83"/>
    </row>
    <row r="14" spans="1:6" ht="20" customHeight="1" x14ac:dyDescent="0.35">
      <c r="A14" s="119" t="s">
        <v>18</v>
      </c>
      <c r="B14" s="79" t="s">
        <v>15</v>
      </c>
      <c r="C14" s="148">
        <f>'WS B.1 Funding'!G14</f>
        <v>0</v>
      </c>
      <c r="D14" s="83"/>
      <c r="E14" s="83"/>
    </row>
    <row r="15" spans="1:6" ht="20" customHeight="1" x14ac:dyDescent="0.35">
      <c r="A15" s="119" t="s">
        <v>20</v>
      </c>
      <c r="B15" s="79" t="s">
        <v>17</v>
      </c>
      <c r="C15" s="148">
        <f>'WS B.1 Funding'!G15</f>
        <v>0</v>
      </c>
      <c r="D15" s="83"/>
      <c r="E15" s="83"/>
    </row>
    <row r="16" spans="1:6" ht="20" customHeight="1" x14ac:dyDescent="0.35">
      <c r="A16" s="119" t="s">
        <v>22</v>
      </c>
      <c r="B16" s="79" t="s">
        <v>105</v>
      </c>
      <c r="C16" s="148">
        <f>'WS B.1 Funding'!G16</f>
        <v>0</v>
      </c>
      <c r="D16" s="83"/>
      <c r="E16" s="83"/>
    </row>
    <row r="17" spans="1:5" ht="20" customHeight="1" x14ac:dyDescent="0.35">
      <c r="A17" s="119" t="s">
        <v>24</v>
      </c>
      <c r="B17" s="79" t="s">
        <v>19</v>
      </c>
      <c r="C17" s="148">
        <f>'WS B.1 Funding'!G17</f>
        <v>0</v>
      </c>
      <c r="D17" s="83"/>
      <c r="E17" s="83"/>
    </row>
    <row r="18" spans="1:5" ht="20" customHeight="1" x14ac:dyDescent="0.35">
      <c r="A18" s="119" t="s">
        <v>43</v>
      </c>
      <c r="B18" s="79" t="s">
        <v>21</v>
      </c>
      <c r="C18" s="148">
        <f>'WS B.1 Funding'!G18</f>
        <v>0</v>
      </c>
      <c r="D18" s="83"/>
      <c r="E18" s="83"/>
    </row>
    <row r="19" spans="1:5" ht="20" customHeight="1" x14ac:dyDescent="0.35">
      <c r="A19" s="119" t="s">
        <v>45</v>
      </c>
      <c r="B19" s="79" t="s">
        <v>102</v>
      </c>
      <c r="C19" s="148">
        <f>'WS B.1 Funding'!G19</f>
        <v>0</v>
      </c>
      <c r="D19" s="83"/>
      <c r="E19" s="83"/>
    </row>
    <row r="20" spans="1:5" ht="20" customHeight="1" x14ac:dyDescent="0.35">
      <c r="A20" s="119" t="s">
        <v>99</v>
      </c>
      <c r="B20" s="79" t="s">
        <v>23</v>
      </c>
      <c r="C20" s="148">
        <f>'WS B.1 Funding'!G20</f>
        <v>0</v>
      </c>
      <c r="D20" s="83"/>
      <c r="E20" s="83"/>
    </row>
    <row r="21" spans="1:5" ht="20" customHeight="1" x14ac:dyDescent="0.35">
      <c r="A21" s="119" t="s">
        <v>101</v>
      </c>
      <c r="B21" s="79" t="s">
        <v>207</v>
      </c>
      <c r="C21" s="148">
        <f>'WS B.1 Funding'!G21</f>
        <v>0</v>
      </c>
      <c r="D21" s="83"/>
      <c r="E21" s="83"/>
    </row>
    <row r="22" spans="1:5" ht="20" customHeight="1" x14ac:dyDescent="0.35">
      <c r="A22" s="119" t="s">
        <v>107</v>
      </c>
      <c r="B22" s="79" t="s">
        <v>25</v>
      </c>
      <c r="C22" s="148">
        <f>'WS B.1 Funding'!G22</f>
        <v>0</v>
      </c>
      <c r="D22" s="83"/>
      <c r="E22" s="83"/>
    </row>
    <row r="23" spans="1:5" ht="20" customHeight="1" x14ac:dyDescent="0.35">
      <c r="A23" s="119" t="s">
        <v>108</v>
      </c>
      <c r="B23" s="79" t="s">
        <v>103</v>
      </c>
      <c r="C23" s="148">
        <f>'WS B.1 Funding'!G23</f>
        <v>0</v>
      </c>
      <c r="D23" s="83"/>
      <c r="E23" s="83"/>
    </row>
    <row r="24" spans="1:5" ht="20" customHeight="1" x14ac:dyDescent="0.35">
      <c r="A24" s="119" t="s">
        <v>109</v>
      </c>
      <c r="B24" s="79" t="s">
        <v>106</v>
      </c>
      <c r="C24" s="148">
        <f>'WS B.1 Funding'!G24</f>
        <v>0</v>
      </c>
      <c r="D24" s="83"/>
      <c r="E24" s="83"/>
    </row>
    <row r="25" spans="1:5" ht="20" customHeight="1" x14ac:dyDescent="0.35">
      <c r="A25" s="119" t="s">
        <v>117</v>
      </c>
      <c r="B25" s="79" t="s">
        <v>44</v>
      </c>
      <c r="C25" s="148">
        <f>'WS B.1 Funding'!G25</f>
        <v>0</v>
      </c>
      <c r="D25" s="83"/>
      <c r="E25" s="83"/>
    </row>
    <row r="26" spans="1:5" ht="20" customHeight="1" x14ac:dyDescent="0.35">
      <c r="A26" s="119" t="s">
        <v>110</v>
      </c>
      <c r="B26" s="79" t="s">
        <v>46</v>
      </c>
      <c r="C26" s="148">
        <f>'WS B.1 Funding'!G26</f>
        <v>0</v>
      </c>
      <c r="D26" s="83"/>
      <c r="E26" s="83"/>
    </row>
    <row r="27" spans="1:5" ht="20" customHeight="1" x14ac:dyDescent="0.35">
      <c r="A27" s="119" t="s">
        <v>111</v>
      </c>
      <c r="B27" s="79" t="s">
        <v>100</v>
      </c>
      <c r="C27" s="148">
        <f>'WS B.1 Funding'!G27</f>
        <v>0</v>
      </c>
      <c r="D27" s="83"/>
      <c r="E27" s="83"/>
    </row>
    <row r="28" spans="1:5" ht="20" customHeight="1" x14ac:dyDescent="0.35">
      <c r="A28" s="119" t="s">
        <v>112</v>
      </c>
      <c r="B28" s="79" t="s">
        <v>104</v>
      </c>
      <c r="C28" s="148">
        <f>'WS B.1 Funding'!G28</f>
        <v>0</v>
      </c>
      <c r="D28" s="83"/>
      <c r="E28" s="83"/>
    </row>
    <row r="29" spans="1:5" ht="20" customHeight="1" x14ac:dyDescent="0.35">
      <c r="A29" s="119" t="s">
        <v>113</v>
      </c>
      <c r="B29" s="79" t="s">
        <v>128</v>
      </c>
      <c r="C29" s="148">
        <f>'WS B.1 Funding'!G29</f>
        <v>0</v>
      </c>
      <c r="D29" s="83"/>
      <c r="E29" s="83"/>
    </row>
    <row r="30" spans="1:5" ht="21.65" customHeight="1" thickBot="1" x14ac:dyDescent="0.4">
      <c r="A30" s="119"/>
      <c r="B30" s="150" t="s">
        <v>177</v>
      </c>
      <c r="C30" s="151">
        <f>SUM(C7:C29)</f>
        <v>0</v>
      </c>
      <c r="D30" s="83"/>
      <c r="E30" s="83"/>
    </row>
    <row r="31" spans="1:5" ht="20" customHeight="1" x14ac:dyDescent="0.35">
      <c r="A31" s="152" t="s">
        <v>26</v>
      </c>
      <c r="B31" s="153" t="s">
        <v>178</v>
      </c>
      <c r="C31" s="155">
        <f>C30</f>
        <v>0</v>
      </c>
      <c r="D31" s="83"/>
      <c r="E31" s="83"/>
    </row>
    <row r="32" spans="1:5" ht="20" customHeight="1" x14ac:dyDescent="0.35">
      <c r="A32" s="100" t="s">
        <v>27</v>
      </c>
      <c r="B32" s="156" t="s">
        <v>189</v>
      </c>
      <c r="C32" s="157">
        <f>'Allocation Statistics'!B10</f>
        <v>0</v>
      </c>
      <c r="D32" s="79"/>
      <c r="E32" s="158"/>
    </row>
    <row r="33" spans="1:5" ht="20" customHeight="1" x14ac:dyDescent="0.35">
      <c r="A33" s="100" t="s">
        <v>28</v>
      </c>
      <c r="B33" s="156" t="s">
        <v>126</v>
      </c>
      <c r="C33" s="155">
        <f>C31*C32</f>
        <v>0</v>
      </c>
      <c r="D33" s="79"/>
      <c r="E33" s="158"/>
    </row>
    <row r="34" spans="1:5" ht="20" customHeight="1" x14ac:dyDescent="0.35">
      <c r="A34" s="100" t="s">
        <v>29</v>
      </c>
      <c r="B34" s="156" t="s">
        <v>127</v>
      </c>
      <c r="C34" s="155">
        <f>C31+C33</f>
        <v>0</v>
      </c>
      <c r="D34" s="79"/>
      <c r="E34" s="158"/>
    </row>
    <row r="35" spans="1:5" ht="20" customHeight="1" x14ac:dyDescent="0.35">
      <c r="A35" s="100" t="s">
        <v>30</v>
      </c>
      <c r="B35" s="156" t="s">
        <v>318</v>
      </c>
      <c r="C35" s="155">
        <f>'C.1 Equip Depreciation'!L37</f>
        <v>0</v>
      </c>
      <c r="D35" s="79"/>
      <c r="E35" s="158"/>
    </row>
    <row r="36" spans="1:5" ht="20" customHeight="1" x14ac:dyDescent="0.35">
      <c r="A36" s="100" t="s">
        <v>31</v>
      </c>
      <c r="B36" s="156" t="s">
        <v>179</v>
      </c>
      <c r="C36" s="155">
        <f>C34+C35</f>
        <v>0</v>
      </c>
      <c r="D36" s="79"/>
      <c r="E36" s="158"/>
    </row>
    <row r="37" spans="1:5" ht="20" customHeight="1" x14ac:dyDescent="0.35">
      <c r="A37" s="100" t="s">
        <v>32</v>
      </c>
      <c r="B37" s="156" t="s">
        <v>188</v>
      </c>
      <c r="C37" s="157">
        <f>'Allocation Statistics'!B18</f>
        <v>0</v>
      </c>
      <c r="D37" s="79"/>
      <c r="E37" s="158"/>
    </row>
    <row r="38" spans="1:5" ht="20" customHeight="1" x14ac:dyDescent="0.35">
      <c r="A38" s="100" t="s">
        <v>33</v>
      </c>
      <c r="B38" s="156" t="s">
        <v>180</v>
      </c>
      <c r="C38" s="155">
        <f>C36*C37</f>
        <v>0</v>
      </c>
      <c r="D38" s="79"/>
      <c r="E38" s="158"/>
    </row>
    <row r="39" spans="1:5" ht="20" customHeight="1" x14ac:dyDescent="0.35">
      <c r="A39" s="100" t="s">
        <v>59</v>
      </c>
      <c r="B39" s="156" t="s">
        <v>317</v>
      </c>
      <c r="C39" s="155">
        <f>('WS D Contractor Costs'!C31)+('WS D Contractor Costs'!F30)</f>
        <v>0</v>
      </c>
      <c r="D39" s="79"/>
      <c r="E39" s="158"/>
    </row>
    <row r="40" spans="1:5" ht="20" customHeight="1" x14ac:dyDescent="0.35">
      <c r="A40" s="100" t="s">
        <v>68</v>
      </c>
      <c r="B40" s="156" t="s">
        <v>181</v>
      </c>
      <c r="C40" s="155">
        <f>C38+C39</f>
        <v>0</v>
      </c>
      <c r="D40" s="79"/>
      <c r="E40" s="158"/>
    </row>
    <row r="41" spans="1:5" ht="20" customHeight="1" x14ac:dyDescent="0.35">
      <c r="A41" s="100" t="s">
        <v>123</v>
      </c>
      <c r="B41" s="83" t="s">
        <v>240</v>
      </c>
      <c r="C41" s="157">
        <f>'Allocation Statistics'!B24</f>
        <v>-3.32E-2</v>
      </c>
      <c r="D41" s="79"/>
      <c r="E41" s="158"/>
    </row>
    <row r="42" spans="1:5" ht="20" customHeight="1" x14ac:dyDescent="0.35">
      <c r="A42" s="100" t="s">
        <v>158</v>
      </c>
      <c r="B42" s="83" t="s">
        <v>182</v>
      </c>
      <c r="C42" s="155">
        <f>C40*C41</f>
        <v>0</v>
      </c>
      <c r="D42" s="79"/>
      <c r="E42" s="158"/>
    </row>
    <row r="43" spans="1:5" ht="20" customHeight="1" x14ac:dyDescent="0.35">
      <c r="A43" s="100" t="s">
        <v>124</v>
      </c>
      <c r="B43" s="83" t="s">
        <v>303</v>
      </c>
      <c r="C43" s="155">
        <f>'WS E Transportation'!I7</f>
        <v>0</v>
      </c>
      <c r="D43" s="79"/>
      <c r="E43" s="158"/>
    </row>
    <row r="44" spans="1:5" ht="20" customHeight="1" x14ac:dyDescent="0.35">
      <c r="A44" s="100" t="s">
        <v>125</v>
      </c>
      <c r="B44" s="156" t="s">
        <v>183</v>
      </c>
      <c r="C44" s="155">
        <f>C42+C43</f>
        <v>0</v>
      </c>
      <c r="D44" s="159"/>
      <c r="E44" s="158"/>
    </row>
    <row r="45" spans="1:5" ht="20" customHeight="1" x14ac:dyDescent="0.35">
      <c r="A45" s="100" t="s">
        <v>159</v>
      </c>
      <c r="B45" s="156" t="s">
        <v>222</v>
      </c>
      <c r="C45" s="157">
        <f>'Allocation Statistics'!B11</f>
        <v>0.5</v>
      </c>
      <c r="D45" s="161" t="s">
        <v>223</v>
      </c>
      <c r="E45" s="162">
        <f>'Allocation Statistics'!C11</f>
        <v>0</v>
      </c>
    </row>
    <row r="46" spans="1:5" ht="20" customHeight="1" x14ac:dyDescent="0.35">
      <c r="A46" s="100" t="s">
        <v>229</v>
      </c>
      <c r="B46" s="156" t="s">
        <v>218</v>
      </c>
      <c r="C46" s="157">
        <f>'Allocation Statistics'!B12</f>
        <v>0.56200000000000006</v>
      </c>
      <c r="D46" s="161" t="s">
        <v>223</v>
      </c>
      <c r="E46" s="162">
        <f>'Allocation Statistics'!C12</f>
        <v>0</v>
      </c>
    </row>
    <row r="47" spans="1:5" ht="20" customHeight="1" x14ac:dyDescent="0.35">
      <c r="A47" s="100" t="s">
        <v>164</v>
      </c>
      <c r="B47" s="156" t="s">
        <v>219</v>
      </c>
      <c r="C47" s="157">
        <f>'Allocation Statistics'!B13</f>
        <v>0.93</v>
      </c>
      <c r="D47" s="161" t="s">
        <v>223</v>
      </c>
      <c r="E47" s="162">
        <f>'Allocation Statistics'!C13</f>
        <v>0</v>
      </c>
    </row>
    <row r="48" spans="1:5" ht="20" customHeight="1" x14ac:dyDescent="0.35">
      <c r="A48" s="100" t="s">
        <v>200</v>
      </c>
      <c r="B48" s="156" t="s">
        <v>220</v>
      </c>
      <c r="C48" s="157">
        <f>'Allocation Statistics'!B14</f>
        <v>0.9</v>
      </c>
      <c r="D48" s="161" t="s">
        <v>223</v>
      </c>
      <c r="E48" s="162">
        <f>'Allocation Statistics'!C14</f>
        <v>0</v>
      </c>
    </row>
    <row r="49" spans="1:6" ht="20" customHeight="1" x14ac:dyDescent="0.35">
      <c r="A49" s="100" t="s">
        <v>201</v>
      </c>
      <c r="B49" s="156" t="s">
        <v>221</v>
      </c>
      <c r="C49" s="157">
        <f>'Allocation Statistics'!B15</f>
        <v>0.88</v>
      </c>
      <c r="D49" s="161" t="s">
        <v>223</v>
      </c>
      <c r="E49" s="162">
        <f>'Allocation Statistics'!C15</f>
        <v>0</v>
      </c>
    </row>
    <row r="50" spans="1:6" ht="20" customHeight="1" x14ac:dyDescent="0.35">
      <c r="A50" s="100" t="s">
        <v>217</v>
      </c>
      <c r="B50" s="156" t="s">
        <v>255</v>
      </c>
      <c r="C50" s="157">
        <f>'Allocation Statistics'!B16</f>
        <v>0.76500000000000001</v>
      </c>
      <c r="D50" s="161" t="s">
        <v>223</v>
      </c>
      <c r="E50" s="162">
        <f>'Allocation Statistics'!C16</f>
        <v>0</v>
      </c>
    </row>
    <row r="51" spans="1:6" ht="20" customHeight="1" x14ac:dyDescent="0.35">
      <c r="A51" s="100" t="s">
        <v>253</v>
      </c>
      <c r="B51" s="156" t="s">
        <v>254</v>
      </c>
      <c r="C51" s="157">
        <f>'Allocation Statistics'!B17</f>
        <v>0.80840000000000001</v>
      </c>
      <c r="D51" s="161" t="s">
        <v>223</v>
      </c>
      <c r="E51" s="162">
        <f>'Allocation Statistics'!C17</f>
        <v>0</v>
      </c>
    </row>
    <row r="52" spans="1:6" ht="18" customHeight="1" x14ac:dyDescent="0.35">
      <c r="A52" s="100"/>
      <c r="B52" s="335" t="s">
        <v>304</v>
      </c>
      <c r="C52" s="334"/>
      <c r="D52" s="161"/>
      <c r="E52" s="162"/>
    </row>
    <row r="53" spans="1:6" ht="20" customHeight="1" x14ac:dyDescent="0.35">
      <c r="A53" s="100" t="s">
        <v>224</v>
      </c>
      <c r="B53" s="156" t="s">
        <v>305</v>
      </c>
      <c r="C53" s="155">
        <f t="shared" ref="C53:C59" si="0">$C$44*C45*E45</f>
        <v>0</v>
      </c>
      <c r="D53" s="79"/>
      <c r="E53" s="158"/>
    </row>
    <row r="54" spans="1:6" ht="20" customHeight="1" x14ac:dyDescent="0.35">
      <c r="A54" s="100" t="s">
        <v>225</v>
      </c>
      <c r="B54" s="156" t="s">
        <v>306</v>
      </c>
      <c r="C54" s="155">
        <f t="shared" si="0"/>
        <v>0</v>
      </c>
      <c r="D54" s="79"/>
      <c r="E54" s="158"/>
    </row>
    <row r="55" spans="1:6" ht="20" customHeight="1" x14ac:dyDescent="0.35">
      <c r="A55" s="100" t="s">
        <v>226</v>
      </c>
      <c r="B55" s="156" t="s">
        <v>307</v>
      </c>
      <c r="C55" s="155">
        <f t="shared" si="0"/>
        <v>0</v>
      </c>
      <c r="D55" s="79"/>
      <c r="E55" s="158"/>
    </row>
    <row r="56" spans="1:6" ht="20" customHeight="1" x14ac:dyDescent="0.35">
      <c r="A56" s="100" t="s">
        <v>227</v>
      </c>
      <c r="B56" s="156" t="s">
        <v>308</v>
      </c>
      <c r="C56" s="155">
        <f t="shared" si="0"/>
        <v>0</v>
      </c>
      <c r="D56" s="79"/>
      <c r="E56" s="158"/>
    </row>
    <row r="57" spans="1:6" ht="20" customHeight="1" x14ac:dyDescent="0.35">
      <c r="A57" s="100" t="s">
        <v>228</v>
      </c>
      <c r="B57" s="156" t="s">
        <v>309</v>
      </c>
      <c r="C57" s="155">
        <f t="shared" si="0"/>
        <v>0</v>
      </c>
      <c r="D57" s="79"/>
      <c r="E57" s="158"/>
    </row>
    <row r="58" spans="1:6" ht="20" customHeight="1" x14ac:dyDescent="0.35">
      <c r="A58" s="83" t="s">
        <v>230</v>
      </c>
      <c r="B58" s="156" t="s">
        <v>310</v>
      </c>
      <c r="C58" s="163">
        <f t="shared" si="0"/>
        <v>0</v>
      </c>
      <c r="D58" s="85"/>
      <c r="E58" s="164"/>
      <c r="F58" s="7"/>
    </row>
    <row r="59" spans="1:6" ht="20" customHeight="1" x14ac:dyDescent="0.35">
      <c r="A59" s="100" t="s">
        <v>232</v>
      </c>
      <c r="B59" s="156" t="s">
        <v>311</v>
      </c>
      <c r="C59" s="163">
        <f t="shared" si="0"/>
        <v>0</v>
      </c>
      <c r="D59" s="85"/>
      <c r="E59" s="164"/>
      <c r="F59" s="7"/>
    </row>
    <row r="60" spans="1:6" ht="20" customHeight="1" thickBot="1" x14ac:dyDescent="0.4">
      <c r="A60" s="100" t="s">
        <v>233</v>
      </c>
      <c r="B60" s="156" t="s">
        <v>231</v>
      </c>
      <c r="C60" s="165">
        <f>SUM(C53:C59)</f>
        <v>0</v>
      </c>
      <c r="D60" s="166"/>
      <c r="E60" s="85"/>
      <c r="F60" s="7"/>
    </row>
    <row r="61" spans="1:6" ht="20" customHeight="1" x14ac:dyDescent="0.35">
      <c r="A61" s="100" t="s">
        <v>234</v>
      </c>
      <c r="B61" s="167" t="s">
        <v>312</v>
      </c>
      <c r="C61" s="168">
        <f>'WS F Interim Reimb.'!E33</f>
        <v>0</v>
      </c>
      <c r="D61" s="169"/>
      <c r="E61" s="164"/>
      <c r="F61" s="7"/>
    </row>
    <row r="62" spans="1:6" ht="20" customHeight="1" x14ac:dyDescent="0.35">
      <c r="A62" s="100" t="s">
        <v>235</v>
      </c>
      <c r="B62" s="156" t="s">
        <v>321</v>
      </c>
      <c r="C62" s="170"/>
      <c r="D62" s="169"/>
      <c r="E62" s="164"/>
      <c r="F62" s="7"/>
    </row>
    <row r="63" spans="1:6" ht="20" customHeight="1" x14ac:dyDescent="0.35">
      <c r="A63" s="100" t="s">
        <v>256</v>
      </c>
      <c r="B63" s="156" t="s">
        <v>325</v>
      </c>
      <c r="C63" s="170"/>
      <c r="D63" s="169"/>
      <c r="E63" s="164"/>
      <c r="F63" s="7"/>
    </row>
    <row r="64" spans="1:6" ht="20" customHeight="1" x14ac:dyDescent="0.35">
      <c r="A64" s="100" t="s">
        <v>257</v>
      </c>
      <c r="B64" s="156" t="s">
        <v>364</v>
      </c>
      <c r="C64" s="426">
        <f>C63*(1+'Allocation Statistics'!B10) *0.5</f>
        <v>0</v>
      </c>
      <c r="D64" s="169"/>
      <c r="E64" s="164"/>
      <c r="F64" s="7"/>
    </row>
    <row r="65" spans="1:6" ht="20" customHeight="1" thickBot="1" x14ac:dyDescent="0.4">
      <c r="A65" s="100" t="s">
        <v>322</v>
      </c>
      <c r="B65" s="156" t="s">
        <v>326</v>
      </c>
      <c r="C65" s="318">
        <f>C61+C62+C64</f>
        <v>0</v>
      </c>
      <c r="D65" s="85"/>
      <c r="E65" s="164"/>
      <c r="F65" s="7"/>
    </row>
    <row r="66" spans="1:6" ht="20" customHeight="1" thickBot="1" x14ac:dyDescent="0.4">
      <c r="A66" s="100" t="s">
        <v>323</v>
      </c>
      <c r="B66" s="156" t="s">
        <v>327</v>
      </c>
      <c r="C66" s="171">
        <f>(C65)-C60</f>
        <v>0</v>
      </c>
      <c r="D66" s="169"/>
      <c r="E66" s="164"/>
      <c r="F66" s="7"/>
    </row>
    <row r="67" spans="1:6" ht="20" customHeight="1" thickTop="1" x14ac:dyDescent="0.35">
      <c r="A67" s="160"/>
      <c r="B67" s="79" t="s">
        <v>52</v>
      </c>
      <c r="C67" s="190">
        <f>Certification!$C$7</f>
        <v>0</v>
      </c>
      <c r="D67" s="190"/>
      <c r="E67" s="172"/>
    </row>
    <row r="68" spans="1:6" ht="16.5" customHeight="1" x14ac:dyDescent="0.35">
      <c r="A68" s="160"/>
      <c r="B68" s="79" t="s">
        <v>55</v>
      </c>
      <c r="C68" s="191">
        <f>Certification!$G$7</f>
        <v>0</v>
      </c>
      <c r="D68" s="191"/>
      <c r="E68" s="172"/>
    </row>
    <row r="69" spans="1:6" ht="16.5" customHeight="1" x14ac:dyDescent="0.35">
      <c r="A69" s="160"/>
      <c r="B69" s="79" t="s">
        <v>0</v>
      </c>
      <c r="C69" s="321" t="str">
        <f>Certification!$A$5</f>
        <v>SFY 2019-20</v>
      </c>
      <c r="D69" s="321"/>
      <c r="E69" s="172"/>
    </row>
  </sheetData>
  <sheetProtection algorithmName="SHA-512" hashValue="MgzxsAWnQhV7g6xYoPEUGjGypf1igv0pUA8p7D2oHLkaMVmHrJt/iEj2dyCOjnVtLzqoIQVRL+7wIzWPkkBewA==" saltValue="AYctezxpI4t/5HuJOrPrQw==" spinCount="100000" sheet="1" selectLockedCells="1"/>
  <protectedRanges>
    <protectedRange sqref="C32" name="Range1_1"/>
  </protectedRanges>
  <customSheetViews>
    <customSheetView guid="{B5C9438F-069E-4498-AEA6-C01E918C6F69}" showPageBreaks="1" printArea="1" hiddenColumns="1" view="pageBreakPreview">
      <selection activeCell="B40" sqref="B40:R40"/>
      <rowBreaks count="1" manualBreakCount="1">
        <brk id="39" max="17" man="1"/>
      </rowBreaks>
      <pageMargins left="0.2" right="0.2" top="0.27" bottom="0.42" header="0.27" footer="0.2"/>
      <printOptions horizontalCentered="1"/>
      <pageSetup scale="82" orientation="landscape" r:id="rId1"/>
      <headerFooter alignWithMargins="0">
        <oddFooter>&amp;L&amp;8DHCS 2437 (7/11)</oddFooter>
      </headerFooter>
    </customSheetView>
    <customSheetView guid="{28D847F1-2D20-4AB9-A0E0-FA308B0BA2E9}" showPageBreaks="1" printArea="1" hiddenColumns="1" view="pageBreakPreview" topLeftCell="A28">
      <selection activeCell="B40" sqref="B40:R40"/>
      <rowBreaks count="1" manualBreakCount="1">
        <brk id="39" max="17" man="1"/>
      </rowBreaks>
      <pageMargins left="0.2" right="0.2" top="0.27" bottom="0.42" header="0.27" footer="0.2"/>
      <printOptions horizontalCentered="1"/>
      <pageSetup scale="82" orientation="landscape" r:id="rId2"/>
      <headerFooter alignWithMargins="0">
        <oddFooter>&amp;L&amp;8DHCS 2437 (7/11)</oddFooter>
      </headerFooter>
    </customSheetView>
    <customSheetView guid="{CF10811B-6A69-41CB-8E67-7565C095F74D}" showPageBreaks="1" printArea="1" hiddenColumns="1" view="pageBreakPreview">
      <selection activeCell="E16" sqref="E16"/>
      <rowBreaks count="1" manualBreakCount="1">
        <brk id="39" max="17" man="1"/>
      </rowBreaks>
      <pageMargins left="0.2" right="0.2" top="0.27" bottom="0.42" header="0.27" footer="0.2"/>
      <printOptions horizontalCentered="1"/>
      <pageSetup scale="82" orientation="landscape" r:id="rId3"/>
      <headerFooter alignWithMargins="0">
        <oddFooter>&amp;L&amp;8DHCS 2437 (7/11)</oddFooter>
      </headerFooter>
    </customSheetView>
  </customSheetViews>
  <phoneticPr fontId="0" type="noConversion"/>
  <dataValidations xWindow="792" yWindow="677" count="5">
    <dataValidation allowBlank="1" showInputMessage="1" showErrorMessage="1" prompt="Report the approved indirect cost rate from CDE.  Indirect cost rates may be found at the CDE website:  http://www.cde.ca.gov/fg/ac/ic." sqref="C32" xr:uid="{00000000-0002-0000-0200-000000000000}"/>
    <dataValidation allowBlank="1" showInputMessage="1" showErrorMessage="1" prompt="Report any Medi-Cal reimbursement your LEA received for services provided to students who are Medi-Cal eligible and have third-party commercial insurance, also known as Other Health Coverage (OHC).  " sqref="C62 C64" xr:uid="{00000000-0002-0000-0200-000001000000}"/>
    <dataValidation allowBlank="1" showInputMessage="1" showErrorMessage="1" prompt="Press TAB to move input areas" sqref="A1" xr:uid="{00000000-0002-0000-0200-000002000000}"/>
    <dataValidation allowBlank="1" showInputMessage="1" showErrorMessage="1" errorTitle="Cell Is Auto-Calculated" error="Do Not Enter Any Data Into This Cell." sqref="C7:C29" xr:uid="{00000000-0002-0000-0200-000003000000}"/>
    <dataValidation allowBlank="1" showInputMessage="1" showErrorMessage="1" prompt="Report any SFY 19-20 SMAA reimbursement that your LEA received for Pool 1 Personal Service Contractors (SMAA invoices, Tab 6, D65 and E65).  " sqref="C63" xr:uid="{8E280A32-81B3-4D60-8456-C003F3ED8E70}"/>
  </dataValidations>
  <printOptions horizontalCentered="1"/>
  <pageMargins left="0.25" right="0.25" top="0.27" bottom="0.17" header="0.27" footer="0.2"/>
  <pageSetup scale="85" orientation="portrait" r:id="rId4"/>
  <headerFooter alignWithMargins="0">
    <oddFooter>&amp;L&amp;"Arial,Regular"&amp;12DHCS 6299 (11/2021)&amp;R&amp;"Arial,Regular"&amp;12Page &amp;P</oddFooter>
  </headerFooter>
  <rowBreaks count="1" manualBreakCount="1">
    <brk id="30" max="4" man="1"/>
  </rowBreaks>
  <ignoredErrors>
    <ignoredError sqref="A7:A2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36"/>
  <sheetViews>
    <sheetView showGridLines="0" zoomScale="80" zoomScaleNormal="80" zoomScaleSheetLayoutView="88" zoomScalePageLayoutView="75" workbookViewId="0"/>
  </sheetViews>
  <sheetFormatPr defaultColWidth="0" defaultRowHeight="14" zeroHeight="1" x14ac:dyDescent="0.3"/>
  <cols>
    <col min="1" max="1" width="45" style="24" customWidth="1"/>
    <col min="2" max="2" width="11.796875" style="24" customWidth="1"/>
    <col min="3" max="4" width="22.296875" style="24" customWidth="1"/>
    <col min="5" max="5" width="21.796875" style="24" customWidth="1"/>
    <col min="6" max="6" width="22" style="24" customWidth="1"/>
    <col min="7" max="7" width="28.296875" style="24" customWidth="1"/>
    <col min="8" max="8" width="21.796875" style="24" customWidth="1"/>
    <col min="9" max="21" width="0" style="24" hidden="1" customWidth="1"/>
    <col min="22" max="16384" width="13.19921875" style="24" hidden="1"/>
  </cols>
  <sheetData>
    <row r="1" spans="1:21" ht="15.5" x14ac:dyDescent="0.35">
      <c r="A1" s="332" t="s">
        <v>56</v>
      </c>
      <c r="B1" s="1"/>
      <c r="C1" s="1"/>
      <c r="D1" s="1"/>
      <c r="F1" s="1"/>
      <c r="G1" s="1"/>
      <c r="I1" s="1"/>
      <c r="J1" s="1"/>
      <c r="L1" s="1"/>
    </row>
    <row r="2" spans="1:21" ht="15.5" x14ac:dyDescent="0.35">
      <c r="A2" s="346" t="s">
        <v>53</v>
      </c>
      <c r="B2" s="1"/>
      <c r="C2" s="1"/>
      <c r="D2" s="1"/>
      <c r="F2" s="1"/>
      <c r="G2" s="1"/>
      <c r="I2" s="1"/>
      <c r="J2" s="1"/>
      <c r="L2" s="1"/>
      <c r="N2" s="23"/>
      <c r="O2" s="23"/>
      <c r="P2" s="23"/>
      <c r="Q2" s="23"/>
      <c r="R2" s="23"/>
      <c r="S2" s="23"/>
      <c r="T2" s="23"/>
    </row>
    <row r="3" spans="1:21" ht="15.5" x14ac:dyDescent="0.35">
      <c r="A3" s="346" t="s">
        <v>35</v>
      </c>
      <c r="B3" s="4"/>
      <c r="C3" s="5"/>
      <c r="D3" s="5"/>
      <c r="E3" s="5"/>
      <c r="F3" s="5"/>
      <c r="G3" s="5"/>
      <c r="H3" s="5"/>
      <c r="I3" s="5"/>
      <c r="J3" s="5"/>
      <c r="K3" s="5"/>
      <c r="L3" s="5"/>
      <c r="M3" s="5"/>
      <c r="N3" s="23"/>
      <c r="O3" s="23"/>
      <c r="P3" s="23"/>
      <c r="Q3" s="23"/>
      <c r="R3" s="23"/>
      <c r="S3" s="23"/>
      <c r="T3" s="23"/>
    </row>
    <row r="4" spans="1:21" s="26" customFormat="1" ht="25.5" customHeight="1" thickBot="1" x14ac:dyDescent="0.4">
      <c r="A4" s="337" t="s">
        <v>216</v>
      </c>
      <c r="B4" s="173"/>
      <c r="C4" s="336"/>
      <c r="D4" s="173"/>
      <c r="E4" s="173"/>
      <c r="F4" s="173"/>
      <c r="G4" s="173"/>
      <c r="H4" s="174"/>
      <c r="I4" s="46"/>
      <c r="J4" s="14"/>
      <c r="K4" s="13"/>
      <c r="L4" s="18"/>
      <c r="M4" s="13"/>
      <c r="N4" s="25"/>
      <c r="O4" s="25"/>
      <c r="P4" s="25"/>
      <c r="Q4" s="25"/>
      <c r="R4" s="25"/>
      <c r="S4" s="25"/>
      <c r="T4" s="25"/>
      <c r="U4" s="25"/>
    </row>
    <row r="5" spans="1:21" ht="23" customHeight="1" thickBot="1" x14ac:dyDescent="0.4">
      <c r="A5" s="175" t="s">
        <v>336</v>
      </c>
      <c r="B5" s="176"/>
      <c r="C5" s="176"/>
      <c r="D5" s="176"/>
      <c r="E5" s="176"/>
      <c r="F5" s="177"/>
      <c r="G5" s="177"/>
      <c r="H5" s="178"/>
      <c r="I5" s="23"/>
    </row>
    <row r="6" spans="1:21" ht="47.15" customHeight="1" thickBot="1" x14ac:dyDescent="0.4">
      <c r="A6" s="179" t="s">
        <v>1</v>
      </c>
      <c r="B6" s="180" t="s">
        <v>166</v>
      </c>
      <c r="C6" s="180" t="s">
        <v>337</v>
      </c>
      <c r="D6" s="180" t="s">
        <v>338</v>
      </c>
      <c r="E6" s="180" t="s">
        <v>339</v>
      </c>
      <c r="F6" s="181" t="s">
        <v>208</v>
      </c>
      <c r="G6" s="181" t="s">
        <v>184</v>
      </c>
      <c r="H6" s="182" t="s">
        <v>340</v>
      </c>
      <c r="I6" s="23"/>
    </row>
    <row r="7" spans="1:21" s="29" customFormat="1" ht="22" customHeight="1" thickBot="1" x14ac:dyDescent="0.4">
      <c r="A7" s="183" t="s">
        <v>7</v>
      </c>
      <c r="B7" s="184">
        <v>1</v>
      </c>
      <c r="C7" s="410"/>
      <c r="D7" s="410"/>
      <c r="E7" s="411">
        <f>SUM(C7:D7)</f>
        <v>0</v>
      </c>
      <c r="F7" s="410"/>
      <c r="G7" s="185"/>
      <c r="H7" s="414">
        <f>E7-F7</f>
        <v>0</v>
      </c>
    </row>
    <row r="8" spans="1:21" s="29" customFormat="1" ht="22" customHeight="1" thickBot="1" x14ac:dyDescent="0.4">
      <c r="A8" s="183" t="s">
        <v>9</v>
      </c>
      <c r="B8" s="184">
        <v>2</v>
      </c>
      <c r="C8" s="410"/>
      <c r="D8" s="410"/>
      <c r="E8" s="412">
        <f t="shared" ref="E8:E29" si="0">SUM(C8:D8)</f>
        <v>0</v>
      </c>
      <c r="F8" s="410"/>
      <c r="G8" s="185"/>
      <c r="H8" s="415">
        <f t="shared" ref="H8:H29" si="1">E8-F8</f>
        <v>0</v>
      </c>
    </row>
    <row r="9" spans="1:21" s="29" customFormat="1" ht="22" customHeight="1" thickBot="1" x14ac:dyDescent="0.4">
      <c r="A9" s="183" t="s">
        <v>260</v>
      </c>
      <c r="B9" s="184">
        <v>3</v>
      </c>
      <c r="C9" s="410"/>
      <c r="D9" s="410"/>
      <c r="E9" s="412">
        <f t="shared" ref="E9" si="2">SUM(C9:D9)</f>
        <v>0</v>
      </c>
      <c r="F9" s="410"/>
      <c r="G9" s="185"/>
      <c r="H9" s="415">
        <f t="shared" ref="H9" si="3">E9-F9</f>
        <v>0</v>
      </c>
    </row>
    <row r="10" spans="1:21" s="29" customFormat="1" ht="22" customHeight="1" thickBot="1" x14ac:dyDescent="0.4">
      <c r="A10" s="183" t="s">
        <v>363</v>
      </c>
      <c r="B10" s="184">
        <v>4</v>
      </c>
      <c r="C10" s="410"/>
      <c r="D10" s="410"/>
      <c r="E10" s="412">
        <f t="shared" si="0"/>
        <v>0</v>
      </c>
      <c r="F10" s="410"/>
      <c r="G10" s="185"/>
      <c r="H10" s="415">
        <f t="shared" si="1"/>
        <v>0</v>
      </c>
    </row>
    <row r="11" spans="1:21" s="29" customFormat="1" ht="22" customHeight="1" thickBot="1" x14ac:dyDescent="0.4">
      <c r="A11" s="183" t="s">
        <v>261</v>
      </c>
      <c r="B11" s="184">
        <v>5</v>
      </c>
      <c r="C11" s="410"/>
      <c r="D11" s="410"/>
      <c r="E11" s="412">
        <f t="shared" ref="E11" si="4">SUM(C11:D11)</f>
        <v>0</v>
      </c>
      <c r="F11" s="410"/>
      <c r="G11" s="185"/>
      <c r="H11" s="415">
        <f t="shared" ref="H11" si="5">E11-F11</f>
        <v>0</v>
      </c>
    </row>
    <row r="12" spans="1:21" s="29" customFormat="1" ht="22" customHeight="1" thickBot="1" x14ac:dyDescent="0.4">
      <c r="A12" s="183" t="s">
        <v>163</v>
      </c>
      <c r="B12" s="184">
        <v>6</v>
      </c>
      <c r="C12" s="410"/>
      <c r="D12" s="410"/>
      <c r="E12" s="412">
        <f t="shared" si="0"/>
        <v>0</v>
      </c>
      <c r="F12" s="410"/>
      <c r="G12" s="185"/>
      <c r="H12" s="415">
        <f t="shared" si="1"/>
        <v>0</v>
      </c>
    </row>
    <row r="13" spans="1:21" s="29" customFormat="1" ht="22" customHeight="1" thickBot="1" x14ac:dyDescent="0.4">
      <c r="A13" s="183" t="s">
        <v>13</v>
      </c>
      <c r="B13" s="184">
        <v>7</v>
      </c>
      <c r="C13" s="410"/>
      <c r="D13" s="410"/>
      <c r="E13" s="412">
        <f t="shared" si="0"/>
        <v>0</v>
      </c>
      <c r="F13" s="410"/>
      <c r="G13" s="185"/>
      <c r="H13" s="415">
        <f t="shared" si="1"/>
        <v>0</v>
      </c>
    </row>
    <row r="14" spans="1:21" s="29" customFormat="1" ht="22" customHeight="1" thickBot="1" x14ac:dyDescent="0.4">
      <c r="A14" s="183" t="s">
        <v>15</v>
      </c>
      <c r="B14" s="184">
        <v>8</v>
      </c>
      <c r="C14" s="410"/>
      <c r="D14" s="410"/>
      <c r="E14" s="412">
        <f t="shared" si="0"/>
        <v>0</v>
      </c>
      <c r="F14" s="410"/>
      <c r="G14" s="185"/>
      <c r="H14" s="415">
        <f t="shared" si="1"/>
        <v>0</v>
      </c>
    </row>
    <row r="15" spans="1:21" s="29" customFormat="1" ht="22" customHeight="1" thickBot="1" x14ac:dyDescent="0.4">
      <c r="A15" s="183" t="s">
        <v>17</v>
      </c>
      <c r="B15" s="184">
        <v>9</v>
      </c>
      <c r="C15" s="410"/>
      <c r="D15" s="410"/>
      <c r="E15" s="412">
        <f t="shared" si="0"/>
        <v>0</v>
      </c>
      <c r="F15" s="410"/>
      <c r="G15" s="185"/>
      <c r="H15" s="415">
        <f t="shared" si="1"/>
        <v>0</v>
      </c>
    </row>
    <row r="16" spans="1:21" s="29" customFormat="1" ht="22" customHeight="1" thickBot="1" x14ac:dyDescent="0.4">
      <c r="A16" s="183" t="s">
        <v>105</v>
      </c>
      <c r="B16" s="184">
        <v>10</v>
      </c>
      <c r="C16" s="410"/>
      <c r="D16" s="410"/>
      <c r="E16" s="412">
        <f t="shared" si="0"/>
        <v>0</v>
      </c>
      <c r="F16" s="410"/>
      <c r="G16" s="185"/>
      <c r="H16" s="415">
        <f t="shared" si="1"/>
        <v>0</v>
      </c>
    </row>
    <row r="17" spans="1:9" s="29" customFormat="1" ht="22" customHeight="1" thickBot="1" x14ac:dyDescent="0.4">
      <c r="A17" s="183" t="s">
        <v>19</v>
      </c>
      <c r="B17" s="184">
        <v>11</v>
      </c>
      <c r="C17" s="410"/>
      <c r="D17" s="410"/>
      <c r="E17" s="412">
        <f t="shared" si="0"/>
        <v>0</v>
      </c>
      <c r="F17" s="410"/>
      <c r="G17" s="185"/>
      <c r="H17" s="415">
        <f t="shared" si="1"/>
        <v>0</v>
      </c>
    </row>
    <row r="18" spans="1:9" s="29" customFormat="1" ht="22" customHeight="1" thickBot="1" x14ac:dyDescent="0.4">
      <c r="A18" s="183" t="s">
        <v>21</v>
      </c>
      <c r="B18" s="184">
        <v>12</v>
      </c>
      <c r="C18" s="410"/>
      <c r="D18" s="410"/>
      <c r="E18" s="412">
        <f t="shared" si="0"/>
        <v>0</v>
      </c>
      <c r="F18" s="410"/>
      <c r="G18" s="185"/>
      <c r="H18" s="415">
        <f t="shared" si="1"/>
        <v>0</v>
      </c>
    </row>
    <row r="19" spans="1:9" s="29" customFormat="1" ht="22" customHeight="1" thickBot="1" x14ac:dyDescent="0.4">
      <c r="A19" s="183" t="s">
        <v>102</v>
      </c>
      <c r="B19" s="184">
        <v>13</v>
      </c>
      <c r="C19" s="410"/>
      <c r="D19" s="410"/>
      <c r="E19" s="412">
        <f t="shared" si="0"/>
        <v>0</v>
      </c>
      <c r="F19" s="410"/>
      <c r="G19" s="185"/>
      <c r="H19" s="415">
        <f t="shared" si="1"/>
        <v>0</v>
      </c>
    </row>
    <row r="20" spans="1:9" s="29" customFormat="1" ht="22" customHeight="1" thickBot="1" x14ac:dyDescent="0.4">
      <c r="A20" s="183" t="s">
        <v>23</v>
      </c>
      <c r="B20" s="184">
        <v>14</v>
      </c>
      <c r="C20" s="410"/>
      <c r="D20" s="410"/>
      <c r="E20" s="412">
        <f t="shared" si="0"/>
        <v>0</v>
      </c>
      <c r="F20" s="410"/>
      <c r="G20" s="185"/>
      <c r="H20" s="415">
        <f t="shared" si="1"/>
        <v>0</v>
      </c>
    </row>
    <row r="21" spans="1:9" s="29" customFormat="1" ht="22" customHeight="1" thickBot="1" x14ac:dyDescent="0.4">
      <c r="A21" s="183" t="s">
        <v>114</v>
      </c>
      <c r="B21" s="184">
        <v>15</v>
      </c>
      <c r="C21" s="410"/>
      <c r="D21" s="410"/>
      <c r="E21" s="412">
        <f t="shared" si="0"/>
        <v>0</v>
      </c>
      <c r="F21" s="410"/>
      <c r="G21" s="185"/>
      <c r="H21" s="415">
        <f t="shared" si="1"/>
        <v>0</v>
      </c>
    </row>
    <row r="22" spans="1:9" s="29" customFormat="1" ht="22" customHeight="1" thickBot="1" x14ac:dyDescent="0.4">
      <c r="A22" s="183" t="s">
        <v>25</v>
      </c>
      <c r="B22" s="184">
        <v>16</v>
      </c>
      <c r="C22" s="410"/>
      <c r="D22" s="410"/>
      <c r="E22" s="412">
        <f t="shared" si="0"/>
        <v>0</v>
      </c>
      <c r="F22" s="410"/>
      <c r="G22" s="185"/>
      <c r="H22" s="415">
        <f t="shared" si="1"/>
        <v>0</v>
      </c>
    </row>
    <row r="23" spans="1:9" s="29" customFormat="1" ht="22" customHeight="1" thickBot="1" x14ac:dyDescent="0.4">
      <c r="A23" s="183" t="s">
        <v>103</v>
      </c>
      <c r="B23" s="184">
        <v>17</v>
      </c>
      <c r="C23" s="410"/>
      <c r="D23" s="410"/>
      <c r="E23" s="412">
        <f t="shared" si="0"/>
        <v>0</v>
      </c>
      <c r="F23" s="410"/>
      <c r="G23" s="185"/>
      <c r="H23" s="415">
        <f t="shared" si="1"/>
        <v>0</v>
      </c>
    </row>
    <row r="24" spans="1:9" s="29" customFormat="1" ht="22" customHeight="1" thickBot="1" x14ac:dyDescent="0.4">
      <c r="A24" s="183" t="s">
        <v>106</v>
      </c>
      <c r="B24" s="184">
        <v>18</v>
      </c>
      <c r="C24" s="410"/>
      <c r="D24" s="410"/>
      <c r="E24" s="412">
        <f t="shared" si="0"/>
        <v>0</v>
      </c>
      <c r="F24" s="410"/>
      <c r="G24" s="185"/>
      <c r="H24" s="415">
        <f t="shared" si="1"/>
        <v>0</v>
      </c>
    </row>
    <row r="25" spans="1:9" s="29" customFormat="1" ht="22" customHeight="1" thickBot="1" x14ac:dyDescent="0.4">
      <c r="A25" s="183" t="s">
        <v>44</v>
      </c>
      <c r="B25" s="184">
        <v>19</v>
      </c>
      <c r="C25" s="410"/>
      <c r="D25" s="410"/>
      <c r="E25" s="412">
        <f t="shared" si="0"/>
        <v>0</v>
      </c>
      <c r="F25" s="410"/>
      <c r="G25" s="185"/>
      <c r="H25" s="415">
        <f t="shared" si="1"/>
        <v>0</v>
      </c>
    </row>
    <row r="26" spans="1:9" s="29" customFormat="1" ht="22" customHeight="1" thickBot="1" x14ac:dyDescent="0.4">
      <c r="A26" s="183" t="s">
        <v>46</v>
      </c>
      <c r="B26" s="184">
        <v>11</v>
      </c>
      <c r="C26" s="410"/>
      <c r="D26" s="410"/>
      <c r="E26" s="412">
        <f t="shared" si="0"/>
        <v>0</v>
      </c>
      <c r="F26" s="410"/>
      <c r="G26" s="185"/>
      <c r="H26" s="415">
        <f t="shared" si="1"/>
        <v>0</v>
      </c>
    </row>
    <row r="27" spans="1:9" s="29" customFormat="1" ht="22" customHeight="1" thickBot="1" x14ac:dyDescent="0.4">
      <c r="A27" s="183" t="s">
        <v>100</v>
      </c>
      <c r="B27" s="184">
        <v>20</v>
      </c>
      <c r="C27" s="410"/>
      <c r="D27" s="410"/>
      <c r="E27" s="412">
        <f t="shared" si="0"/>
        <v>0</v>
      </c>
      <c r="F27" s="410"/>
      <c r="G27" s="185"/>
      <c r="H27" s="415">
        <f t="shared" si="1"/>
        <v>0</v>
      </c>
    </row>
    <row r="28" spans="1:9" s="29" customFormat="1" ht="22" customHeight="1" thickBot="1" x14ac:dyDescent="0.4">
      <c r="A28" s="183" t="s">
        <v>104</v>
      </c>
      <c r="B28" s="184">
        <v>21</v>
      </c>
      <c r="C28" s="410"/>
      <c r="D28" s="410"/>
      <c r="E28" s="412">
        <f t="shared" si="0"/>
        <v>0</v>
      </c>
      <c r="F28" s="410"/>
      <c r="G28" s="185"/>
      <c r="H28" s="415">
        <f t="shared" si="1"/>
        <v>0</v>
      </c>
    </row>
    <row r="29" spans="1:9" s="29" customFormat="1" ht="22" customHeight="1" x14ac:dyDescent="0.35">
      <c r="A29" s="183" t="s">
        <v>128</v>
      </c>
      <c r="B29" s="184">
        <v>22</v>
      </c>
      <c r="C29" s="410"/>
      <c r="D29" s="410"/>
      <c r="E29" s="412">
        <f t="shared" si="0"/>
        <v>0</v>
      </c>
      <c r="F29" s="410"/>
      <c r="G29" s="185"/>
      <c r="H29" s="415">
        <f t="shared" si="1"/>
        <v>0</v>
      </c>
    </row>
    <row r="30" spans="1:9" ht="22" customHeight="1" thickBot="1" x14ac:dyDescent="0.4">
      <c r="A30" s="186" t="s">
        <v>341</v>
      </c>
      <c r="B30" s="187"/>
      <c r="C30" s="413">
        <f>SUM(C7:C29)</f>
        <v>0</v>
      </c>
      <c r="D30" s="413">
        <f>SUM(D7:D29)</f>
        <v>0</v>
      </c>
      <c r="E30" s="413">
        <f>SUM(E7:E29)</f>
        <v>0</v>
      </c>
      <c r="F30" s="413">
        <f>SUM(F7:F29)</f>
        <v>0</v>
      </c>
      <c r="G30" s="188"/>
      <c r="H30" s="416">
        <f>SUM(H7:H29)</f>
        <v>0</v>
      </c>
      <c r="I30" s="23"/>
    </row>
    <row r="31" spans="1:9" ht="15.5" x14ac:dyDescent="0.35">
      <c r="A31" s="83" t="s">
        <v>52</v>
      </c>
      <c r="B31" s="190">
        <f>Certification!$C$7</f>
        <v>0</v>
      </c>
      <c r="C31" s="190"/>
      <c r="D31" s="190"/>
      <c r="E31" s="189"/>
      <c r="F31" s="189"/>
      <c r="G31" s="189"/>
      <c r="H31" s="189"/>
    </row>
    <row r="32" spans="1:9" ht="15.5" x14ac:dyDescent="0.35">
      <c r="A32" s="83" t="s">
        <v>55</v>
      </c>
      <c r="B32" s="191">
        <f>Certification!$G$7</f>
        <v>0</v>
      </c>
      <c r="C32" s="190"/>
      <c r="D32" s="190"/>
      <c r="E32" s="189"/>
      <c r="F32" s="189"/>
      <c r="G32" s="189"/>
      <c r="H32" s="189"/>
    </row>
    <row r="33" spans="1:8" ht="15.5" x14ac:dyDescent="0.35">
      <c r="A33" s="83" t="s">
        <v>0</v>
      </c>
      <c r="B33" s="190" t="str">
        <f>Certification!$A$5</f>
        <v>SFY 2019-20</v>
      </c>
      <c r="C33" s="190"/>
      <c r="D33" s="190"/>
      <c r="E33" s="189"/>
      <c r="F33" s="189"/>
      <c r="G33" s="189"/>
      <c r="H33" s="189"/>
    </row>
    <row r="34" spans="1:8" ht="15.5" hidden="1" x14ac:dyDescent="0.35">
      <c r="A34" s="189"/>
      <c r="B34" s="189"/>
      <c r="C34" s="189"/>
      <c r="D34" s="189"/>
      <c r="E34" s="189"/>
      <c r="F34" s="189"/>
      <c r="G34" s="189"/>
      <c r="H34" s="189"/>
    </row>
    <row r="35" spans="1:8" ht="15.5" hidden="1" x14ac:dyDescent="0.35">
      <c r="A35" s="189"/>
      <c r="B35" s="189"/>
      <c r="C35" s="189"/>
      <c r="D35" s="189"/>
      <c r="E35" s="189"/>
      <c r="F35" s="189"/>
      <c r="G35" s="189"/>
      <c r="H35" s="189"/>
    </row>
    <row r="36" spans="1:8" ht="15.5" hidden="1" x14ac:dyDescent="0.35">
      <c r="A36" s="189"/>
      <c r="B36" s="189"/>
      <c r="C36" s="189"/>
      <c r="D36" s="189"/>
      <c r="E36" s="189"/>
      <c r="F36" s="189"/>
      <c r="G36" s="189"/>
      <c r="H36" s="189"/>
    </row>
  </sheetData>
  <sheetProtection algorithmName="SHA-512" hashValue="q+aiQk4DmawR4MbdZ+8BHzT29IT8hkpQOmddxFIG04YjqsUqfiYlK8YIFlWuB8DxO0m1JqBaW+Xqfx0XG3xJ5g==" saltValue="AjiVdjEYM3BgOU5gnzmSPQ==" spinCount="100000" sheet="1" objects="1" scenarios="1"/>
  <dataConsolidate/>
  <dataValidations count="49">
    <dataValidation allowBlank="1" showInputMessage="1" showErrorMessage="1" prompt="Enter salaries for Psychologists" sqref="C7" xr:uid="{00000000-0002-0000-0300-000000000000}"/>
    <dataValidation allowBlank="1" showInputMessage="1" showErrorMessage="1" prompt="Enter salaries for Social Workers" sqref="C8" xr:uid="{00000000-0002-0000-0300-000001000000}"/>
    <dataValidation allowBlank="1" showInputMessage="1" showErrorMessage="1" prompt="Enter salaries for Registered Associate Clinical Social Workers" sqref="C9" xr:uid="{00000000-0002-0000-0300-000002000000}"/>
    <dataValidation allowBlank="1" showInputMessage="1" showErrorMessage="1" prompt="Enter salaries for Counselors " sqref="C10" xr:uid="{00000000-0002-0000-0300-000003000000}"/>
    <dataValidation allowBlank="1" showInputMessage="1" showErrorMessage="1" prompt="Enter salaries for Associate Marriage and Family Therapists" sqref="C11" xr:uid="{00000000-0002-0000-0300-000004000000}"/>
    <dataValidation allowBlank="1" showInputMessage="1" showErrorMessage="1" prompt="Enter salaries for Nurses" sqref="C12" xr:uid="{00000000-0002-0000-0300-000005000000}"/>
    <dataValidation allowBlank="1" showInputMessage="1" showErrorMessage="1" prompt="Enter salaries for Licensed Vocational Nurses" sqref="C13" xr:uid="{00000000-0002-0000-0300-000006000000}"/>
    <dataValidation allowBlank="1" showInputMessage="1" showErrorMessage="1" prompt="Enter salaries for Trained Health Care Aides " sqref="C14" xr:uid="{00000000-0002-0000-0300-000007000000}"/>
    <dataValidation allowBlank="1" showInputMessage="1" showErrorMessage="1" prompt="Enter salaries for Speech-Language Pathologists" sqref="C15" xr:uid="{00000000-0002-0000-0300-000008000000}"/>
    <dataValidation allowBlank="1" showInputMessage="1" showErrorMessage="1" prompt="Enter salaries for Speech-Language Pathology Assistants" sqref="C16" xr:uid="{00000000-0002-0000-0300-000009000000}"/>
    <dataValidation allowBlank="1" showInputMessage="1" showErrorMessage="1" prompt="Enter salaries for Audiologists" sqref="C17" xr:uid="{00000000-0002-0000-0300-00000A000000}"/>
    <dataValidation allowBlank="1" showInputMessage="1" showErrorMessage="1" prompt="Enter salaries for Physical Therapists" sqref="C18" xr:uid="{00000000-0002-0000-0300-00000B000000}"/>
    <dataValidation allowBlank="1" showInputMessage="1" showErrorMessage="1" prompt="Enter salaries for Physical Therapy Assistants" sqref="C19" xr:uid="{00000000-0002-0000-0300-00000C000000}"/>
    <dataValidation allowBlank="1" showInputMessage="1" showErrorMessage="1" prompt="Enter salaries for Occupational Therapists" sqref="C20" xr:uid="{00000000-0002-0000-0300-00000D000000}"/>
    <dataValidation allowBlank="1" showInputMessage="1" showErrorMessage="1" prompt="Enter salaries for Occupational Therapy Assistants" sqref="C21" xr:uid="{00000000-0002-0000-0300-00000E000000}"/>
    <dataValidation allowBlank="1" showInputMessage="1" showErrorMessage="1" prompt="Enter salaries for Physicians/Psychiatrists" sqref="C22" xr:uid="{00000000-0002-0000-0300-00000F000000}"/>
    <dataValidation allowBlank="1" showInputMessage="1" showErrorMessage="1" prompt="Enter salaries for Physician Assistants" sqref="C23" xr:uid="{00000000-0002-0000-0300-000010000000}"/>
    <dataValidation allowBlank="1" showInputMessage="1" showErrorMessage="1" prompt="Enter salaries for Orientation and Mobility Specialists" sqref="C24" xr:uid="{00000000-0002-0000-0300-000011000000}"/>
    <dataValidation allowBlank="1" showInputMessage="1" showErrorMessage="1" prompt="Enter salaries for Optometrists " sqref="C25" xr:uid="{00000000-0002-0000-0300-000012000000}"/>
    <dataValidation allowBlank="1" showInputMessage="1" showErrorMessage="1" prompt="Enter salaries for Program Specialists" sqref="C29" xr:uid="{00000000-0002-0000-0300-000013000000}"/>
    <dataValidation allowBlank="1" showInputMessage="1" showErrorMessage="1" prompt="Enter salaries for Audiometrists" sqref="C26" xr:uid="{00000000-0002-0000-0300-000014000000}"/>
    <dataValidation allowBlank="1" showInputMessage="1" showErrorMessage="1" prompt="Enter salaries for Registered Dieticians" sqref="C27" xr:uid="{00000000-0002-0000-0300-000015000000}"/>
    <dataValidation allowBlank="1" showInputMessage="1" showErrorMessage="1" prompt="Enter salaries for Respiratory Therapists" sqref="C28" xr:uid="{00000000-0002-0000-0300-000016000000}"/>
    <dataValidation allowBlank="1" showInputMessage="1" showErrorMessage="1" prompt="Enter benefits for Program Specialists" sqref="D29" xr:uid="{00000000-0002-0000-0300-000017000000}"/>
    <dataValidation allowBlank="1" showInputMessage="1" showErrorMessage="1" prompt="Enter benefits for Psychologists" sqref="D7" xr:uid="{00000000-0002-0000-0300-000018000000}"/>
    <dataValidation allowBlank="1" showInputMessage="1" showErrorMessage="1" prompt="Enter benefits for Social Workers" sqref="D8" xr:uid="{00000000-0002-0000-0300-000019000000}"/>
    <dataValidation allowBlank="1" showInputMessage="1" showErrorMessage="1" prompt="Enter benefits for Registered Associate Clinical Social Workers" sqref="D9" xr:uid="{00000000-0002-0000-0300-00001A000000}"/>
    <dataValidation allowBlank="1" showInputMessage="1" showErrorMessage="1" prompt="Enter benefits for Counselors" sqref="D10" xr:uid="{00000000-0002-0000-0300-00001B000000}"/>
    <dataValidation allowBlank="1" showInputMessage="1" showErrorMessage="1" prompt="Enter benefits for Associate Marriage and Family Therapists" sqref="D11" xr:uid="{00000000-0002-0000-0300-00001C000000}"/>
    <dataValidation allowBlank="1" showInputMessage="1" showErrorMessage="1" prompt="Enter benefits for Nurses" sqref="D12" xr:uid="{00000000-0002-0000-0300-00001D000000}"/>
    <dataValidation allowBlank="1" showInputMessage="1" showErrorMessage="1" prompt="Enter benefits for Licensed Vocational Nurses" sqref="D13" xr:uid="{00000000-0002-0000-0300-00001E000000}"/>
    <dataValidation allowBlank="1" showInputMessage="1" showErrorMessage="1" prompt="Enter benefits for Trained Health Care Aides" sqref="D14" xr:uid="{00000000-0002-0000-0300-00001F000000}"/>
    <dataValidation allowBlank="1" showInputMessage="1" showErrorMessage="1" prompt="Enter benefits for Speech-Language Pathologists" sqref="D15" xr:uid="{00000000-0002-0000-0300-000020000000}"/>
    <dataValidation allowBlank="1" showInputMessage="1" showErrorMessage="1" prompt="Enter benefits for Speech-Language Pathology Assistants" sqref="D16" xr:uid="{00000000-0002-0000-0300-000021000000}"/>
    <dataValidation allowBlank="1" showInputMessage="1" showErrorMessage="1" prompt="Enter benefits for Audiologists" sqref="D17" xr:uid="{00000000-0002-0000-0300-000022000000}"/>
    <dataValidation allowBlank="1" showInputMessage="1" showErrorMessage="1" prompt="Enter benefits for Physical Therapists" sqref="D18" xr:uid="{00000000-0002-0000-0300-000023000000}"/>
    <dataValidation allowBlank="1" showInputMessage="1" showErrorMessage="1" prompt="Enter benefits for Physical Therapy Assistants" sqref="D19" xr:uid="{00000000-0002-0000-0300-000024000000}"/>
    <dataValidation allowBlank="1" showInputMessage="1" showErrorMessage="1" prompt="Enter benefits for Occupational Therapists" sqref="D20" xr:uid="{00000000-0002-0000-0300-000025000000}"/>
    <dataValidation allowBlank="1" showInputMessage="1" showErrorMessage="1" prompt="Enter benefits for Occupational Therapy Assistants" sqref="D21" xr:uid="{00000000-0002-0000-0300-000026000000}"/>
    <dataValidation allowBlank="1" showInputMessage="1" showErrorMessage="1" prompt="Enter benefits for Physicians/Psychiatrists" sqref="D22" xr:uid="{00000000-0002-0000-0300-000027000000}"/>
    <dataValidation allowBlank="1" showInputMessage="1" showErrorMessage="1" prompt="Enter benefits for Physician Assistants" sqref="D23" xr:uid="{00000000-0002-0000-0300-000028000000}"/>
    <dataValidation allowBlank="1" showInputMessage="1" showErrorMessage="1" prompt="Enter benefits for Orientation and Mobility Specialists" sqref="D24" xr:uid="{00000000-0002-0000-0300-000029000000}"/>
    <dataValidation allowBlank="1" showInputMessage="1" showErrorMessage="1" prompt="Enter benefits for Optometrists" sqref="D25" xr:uid="{00000000-0002-0000-0300-00002A000000}"/>
    <dataValidation allowBlank="1" showInputMessage="1" showErrorMessage="1" prompt="Enter benefits for Audiometrists" sqref="D26" xr:uid="{00000000-0002-0000-0300-00002B000000}"/>
    <dataValidation allowBlank="1" showInputMessage="1" showErrorMessage="1" prompt="Enter benefits for Registered Dieticians" sqref="D27" xr:uid="{00000000-0002-0000-0300-00002C000000}"/>
    <dataValidation allowBlank="1" showInputMessage="1" showErrorMessage="1" prompt="Enter benefits for Respiratory Therapists" sqref="D28" xr:uid="{00000000-0002-0000-0300-00002D000000}"/>
    <dataValidation allowBlank="1" showInputMessage="1" showErrorMessage="1" prompt="Report any federal revenues your LEA received. LEA Medi-Cal Billing Option Program reimbursement is not considered to be federal funds on the CRCS." sqref="F7 F8 F9 F10 F11 F12 F13 F14 F15 F16 F17 F18 F19 F20 F21 F22 F23 F24 F25 F26 F27 F28 F29" xr:uid="{00000000-0002-0000-0300-00002E000000}"/>
    <dataValidation allowBlank="1" showInputMessage="1" showErrorMessage="1" prompt="Enter the revenue account number(s) where the revenues reported in Excel Column F are booked in your SACS system._x000a_" sqref="G7 G8 G9 G10 G11 G12 G13 G14 G15 G16 G17 G18 G19 G20 G21 G22 G23 G24 G25 G26 G27 G28 G29" xr:uid="{00000000-0002-0000-0300-00002F000000}"/>
    <dataValidation allowBlank="1" showInputMessage="1" showErrorMessage="1" prompt="Press TAB to move input areas" sqref="A1" xr:uid="{00000000-0002-0000-0300-000030000000}"/>
  </dataValidations>
  <printOptions horizontalCentered="1"/>
  <pageMargins left="0.15" right="0.15" top="0.75" bottom="0.75" header="0.3" footer="0.3"/>
  <pageSetup scale="70" orientation="landscape" r:id="rId1"/>
  <headerFooter>
    <oddFooter>&amp;L&amp;"Arial,Regular"&amp;12DHCS 6299 (11/2021)&amp;R&amp;"Arial,Regular"&amp;12Page &amp;P</oddFooter>
  </headerFooter>
  <ignoredErrors>
    <ignoredError sqref="E7:E2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64"/>
  <sheetViews>
    <sheetView zoomScale="80" zoomScaleNormal="80" zoomScaleSheetLayoutView="100" workbookViewId="0"/>
  </sheetViews>
  <sheetFormatPr defaultColWidth="0" defaultRowHeight="12.5" zeroHeight="1" x14ac:dyDescent="0.25"/>
  <cols>
    <col min="1" max="1" width="3.296875" style="54" customWidth="1"/>
    <col min="2" max="2" width="43.09765625" style="54" customWidth="1"/>
    <col min="3" max="3" width="23.5" style="54" customWidth="1"/>
    <col min="4" max="4" width="23.19921875" style="54" customWidth="1"/>
    <col min="5" max="5" width="21.296875" style="54" customWidth="1"/>
    <col min="6" max="6" width="23" style="54" customWidth="1"/>
    <col min="7" max="7" width="26" style="54" customWidth="1"/>
    <col min="8" max="17" width="0" style="54" hidden="1" customWidth="1"/>
    <col min="18" max="16384" width="9.296875" style="54" hidden="1"/>
  </cols>
  <sheetData>
    <row r="1" spans="1:17" s="51" customFormat="1" ht="15.5" x14ac:dyDescent="0.35">
      <c r="A1" s="332" t="s">
        <v>56</v>
      </c>
      <c r="B1" s="50"/>
      <c r="C1" s="50"/>
      <c r="D1" s="50"/>
      <c r="E1" s="50"/>
      <c r="F1" s="50"/>
      <c r="H1" s="50"/>
      <c r="L1" s="52"/>
    </row>
    <row r="2" spans="1:17" s="51" customFormat="1" ht="15.5" x14ac:dyDescent="0.35">
      <c r="A2" s="346" t="s">
        <v>53</v>
      </c>
      <c r="B2" s="50"/>
      <c r="C2" s="50"/>
      <c r="D2" s="50"/>
      <c r="E2" s="50"/>
      <c r="F2" s="50"/>
      <c r="H2" s="50"/>
      <c r="L2" s="52"/>
    </row>
    <row r="3" spans="1:17" s="51" customFormat="1" ht="15.5" x14ac:dyDescent="0.35">
      <c r="A3" s="346" t="s">
        <v>35</v>
      </c>
      <c r="B3" s="53"/>
      <c r="C3" s="53"/>
      <c r="D3" s="53"/>
      <c r="E3" s="53"/>
      <c r="F3" s="53"/>
      <c r="G3" s="53"/>
      <c r="H3" s="53"/>
      <c r="I3" s="53"/>
      <c r="L3" s="52"/>
    </row>
    <row r="4" spans="1:17" ht="24.5" customHeight="1" x14ac:dyDescent="0.35">
      <c r="A4" s="337" t="s">
        <v>342</v>
      </c>
      <c r="B4" s="192"/>
      <c r="C4" s="192"/>
      <c r="D4" s="192"/>
      <c r="E4" s="192"/>
      <c r="F4" s="192"/>
      <c r="G4" s="192"/>
    </row>
    <row r="5" spans="1:17" ht="46.5" x14ac:dyDescent="0.35">
      <c r="A5" s="195"/>
      <c r="B5" s="196" t="s">
        <v>34</v>
      </c>
      <c r="C5" s="197" t="s">
        <v>194</v>
      </c>
      <c r="D5" s="197" t="s">
        <v>195</v>
      </c>
      <c r="E5" s="197" t="s">
        <v>196</v>
      </c>
      <c r="F5" s="197" t="s">
        <v>208</v>
      </c>
      <c r="G5" s="197" t="s">
        <v>177</v>
      </c>
      <c r="I5" s="56"/>
      <c r="Q5" s="55"/>
    </row>
    <row r="6" spans="1:17" ht="17.5" customHeight="1" x14ac:dyDescent="0.35">
      <c r="A6" s="195"/>
      <c r="B6" s="198" t="s">
        <v>1</v>
      </c>
      <c r="C6" s="199" t="s">
        <v>2</v>
      </c>
      <c r="D6" s="199" t="s">
        <v>3</v>
      </c>
      <c r="E6" s="199" t="s">
        <v>4</v>
      </c>
      <c r="F6" s="199" t="s">
        <v>47</v>
      </c>
      <c r="G6" s="200" t="s">
        <v>174</v>
      </c>
      <c r="I6" s="53"/>
      <c r="Q6" s="56"/>
    </row>
    <row r="7" spans="1:17" ht="16.399999999999999" customHeight="1" x14ac:dyDescent="0.35">
      <c r="A7" s="119" t="s">
        <v>6</v>
      </c>
      <c r="B7" s="79" t="s">
        <v>7</v>
      </c>
      <c r="C7" s="366">
        <f>'WS B S&amp;B Data'!C7</f>
        <v>0</v>
      </c>
      <c r="D7" s="366">
        <f>'WS B S&amp;B Data'!D7</f>
        <v>0</v>
      </c>
      <c r="E7" s="417">
        <f>'WS C Other Costs'!H7</f>
        <v>0</v>
      </c>
      <c r="F7" s="366">
        <f>'WS B S&amp;B Data'!F7+'WS C Other Costs'!I7</f>
        <v>0</v>
      </c>
      <c r="G7" s="417">
        <f t="shared" ref="G7:G29" si="0">(IF((C7+D7+E7-ABS(F7))&lt;0,0,(C7+D7+E7-ABS(F7))))</f>
        <v>0</v>
      </c>
      <c r="I7" s="58"/>
      <c r="Q7" s="57"/>
    </row>
    <row r="8" spans="1:17" ht="16.399999999999999" customHeight="1" x14ac:dyDescent="0.35">
      <c r="A8" s="119" t="s">
        <v>8</v>
      </c>
      <c r="B8" s="79" t="s">
        <v>9</v>
      </c>
      <c r="C8" s="367">
        <f>'WS B S&amp;B Data'!C8</f>
        <v>0</v>
      </c>
      <c r="D8" s="367">
        <f>'WS B S&amp;B Data'!D8</f>
        <v>0</v>
      </c>
      <c r="E8" s="419">
        <f>'WS C Other Costs'!H8</f>
        <v>0</v>
      </c>
      <c r="F8" s="367">
        <f>'WS B S&amp;B Data'!F8+'WS C Other Costs'!I8</f>
        <v>0</v>
      </c>
      <c r="G8" s="419">
        <f t="shared" si="0"/>
        <v>0</v>
      </c>
      <c r="I8" s="58"/>
      <c r="Q8" s="57"/>
    </row>
    <row r="9" spans="1:17" ht="16.399999999999999" customHeight="1" x14ac:dyDescent="0.35">
      <c r="A9" s="119" t="s">
        <v>10</v>
      </c>
      <c r="B9" s="79" t="s">
        <v>260</v>
      </c>
      <c r="C9" s="367">
        <f>'WS B S&amp;B Data'!C9</f>
        <v>0</v>
      </c>
      <c r="D9" s="367">
        <f>'WS B S&amp;B Data'!D9</f>
        <v>0</v>
      </c>
      <c r="E9" s="419">
        <f>'WS C Other Costs'!H9</f>
        <v>0</v>
      </c>
      <c r="F9" s="367">
        <f>'WS B S&amp;B Data'!F9+'WS C Other Costs'!I9</f>
        <v>0</v>
      </c>
      <c r="G9" s="419">
        <f t="shared" si="0"/>
        <v>0</v>
      </c>
      <c r="I9" s="58"/>
      <c r="Q9" s="57"/>
    </row>
    <row r="10" spans="1:17" ht="16.399999999999999" customHeight="1" x14ac:dyDescent="0.35">
      <c r="A10" s="119" t="s">
        <v>11</v>
      </c>
      <c r="B10" s="79" t="s">
        <v>363</v>
      </c>
      <c r="C10" s="367">
        <f>'WS B S&amp;B Data'!C10</f>
        <v>0</v>
      </c>
      <c r="D10" s="367">
        <f>'WS B S&amp;B Data'!D10</f>
        <v>0</v>
      </c>
      <c r="E10" s="419">
        <f>'WS C Other Costs'!H10</f>
        <v>0</v>
      </c>
      <c r="F10" s="367">
        <f>'WS B S&amp;B Data'!F10+'WS C Other Costs'!I10</f>
        <v>0</v>
      </c>
      <c r="G10" s="419">
        <f t="shared" si="0"/>
        <v>0</v>
      </c>
      <c r="I10" s="58"/>
      <c r="Q10" s="57"/>
    </row>
    <row r="11" spans="1:17" ht="16.399999999999999" customHeight="1" x14ac:dyDescent="0.35">
      <c r="A11" s="119" t="s">
        <v>12</v>
      </c>
      <c r="B11" s="79" t="s">
        <v>261</v>
      </c>
      <c r="C11" s="367">
        <f>'WS B S&amp;B Data'!C11</f>
        <v>0</v>
      </c>
      <c r="D11" s="367">
        <f>'WS B S&amp;B Data'!D11</f>
        <v>0</v>
      </c>
      <c r="E11" s="419">
        <f>'WS C Other Costs'!H11</f>
        <v>0</v>
      </c>
      <c r="F11" s="367">
        <f>'WS B S&amp;B Data'!F11+'WS C Other Costs'!I11</f>
        <v>0</v>
      </c>
      <c r="G11" s="419">
        <f t="shared" si="0"/>
        <v>0</v>
      </c>
      <c r="I11" s="58"/>
      <c r="Q11" s="57"/>
    </row>
    <row r="12" spans="1:17" ht="16.399999999999999" customHeight="1" x14ac:dyDescent="0.35">
      <c r="A12" s="119" t="s">
        <v>14</v>
      </c>
      <c r="B12" s="79" t="s">
        <v>163</v>
      </c>
      <c r="C12" s="367">
        <f>'WS B S&amp;B Data'!C12</f>
        <v>0</v>
      </c>
      <c r="D12" s="367">
        <f>'WS B S&amp;B Data'!D12</f>
        <v>0</v>
      </c>
      <c r="E12" s="419">
        <f>'WS C Other Costs'!H12</f>
        <v>0</v>
      </c>
      <c r="F12" s="367">
        <f>'WS B S&amp;B Data'!F12+'WS C Other Costs'!I12</f>
        <v>0</v>
      </c>
      <c r="G12" s="419">
        <f t="shared" si="0"/>
        <v>0</v>
      </c>
      <c r="I12" s="58"/>
      <c r="Q12" s="57"/>
    </row>
    <row r="13" spans="1:17" ht="16.399999999999999" customHeight="1" x14ac:dyDescent="0.35">
      <c r="A13" s="119" t="s">
        <v>16</v>
      </c>
      <c r="B13" s="79" t="s">
        <v>13</v>
      </c>
      <c r="C13" s="367">
        <f>'WS B S&amp;B Data'!C13</f>
        <v>0</v>
      </c>
      <c r="D13" s="367">
        <f>'WS B S&amp;B Data'!D13</f>
        <v>0</v>
      </c>
      <c r="E13" s="419">
        <f>'WS C Other Costs'!H13</f>
        <v>0</v>
      </c>
      <c r="F13" s="367">
        <f>'WS B S&amp;B Data'!F13+'WS C Other Costs'!I13</f>
        <v>0</v>
      </c>
      <c r="G13" s="419">
        <f t="shared" si="0"/>
        <v>0</v>
      </c>
      <c r="I13" s="58"/>
      <c r="Q13" s="57"/>
    </row>
    <row r="14" spans="1:17" ht="16.399999999999999" customHeight="1" x14ac:dyDescent="0.35">
      <c r="A14" s="119" t="s">
        <v>18</v>
      </c>
      <c r="B14" s="79" t="s">
        <v>15</v>
      </c>
      <c r="C14" s="367">
        <f>'WS B S&amp;B Data'!C14</f>
        <v>0</v>
      </c>
      <c r="D14" s="367">
        <f>'WS B S&amp;B Data'!D14</f>
        <v>0</v>
      </c>
      <c r="E14" s="419">
        <f>'WS C Other Costs'!H14</f>
        <v>0</v>
      </c>
      <c r="F14" s="367">
        <f>'WS B S&amp;B Data'!F14+'WS C Other Costs'!I14</f>
        <v>0</v>
      </c>
      <c r="G14" s="419">
        <f t="shared" si="0"/>
        <v>0</v>
      </c>
      <c r="I14" s="58"/>
      <c r="Q14" s="57"/>
    </row>
    <row r="15" spans="1:17" ht="16.399999999999999" customHeight="1" x14ac:dyDescent="0.35">
      <c r="A15" s="119" t="s">
        <v>20</v>
      </c>
      <c r="B15" s="79" t="s">
        <v>17</v>
      </c>
      <c r="C15" s="367">
        <f>'WS B S&amp;B Data'!C15</f>
        <v>0</v>
      </c>
      <c r="D15" s="367">
        <f>'WS B S&amp;B Data'!D15</f>
        <v>0</v>
      </c>
      <c r="E15" s="419">
        <f>'WS C Other Costs'!H15</f>
        <v>0</v>
      </c>
      <c r="F15" s="367">
        <f>'WS B S&amp;B Data'!F15+'WS C Other Costs'!I15</f>
        <v>0</v>
      </c>
      <c r="G15" s="419">
        <f t="shared" si="0"/>
        <v>0</v>
      </c>
      <c r="I15" s="58"/>
      <c r="Q15" s="57"/>
    </row>
    <row r="16" spans="1:17" ht="16.399999999999999" customHeight="1" x14ac:dyDescent="0.35">
      <c r="A16" s="119" t="s">
        <v>22</v>
      </c>
      <c r="B16" s="79" t="s">
        <v>105</v>
      </c>
      <c r="C16" s="367">
        <f>'WS B S&amp;B Data'!C16</f>
        <v>0</v>
      </c>
      <c r="D16" s="367">
        <f>'WS B S&amp;B Data'!D16</f>
        <v>0</v>
      </c>
      <c r="E16" s="419">
        <f>'WS C Other Costs'!H16</f>
        <v>0</v>
      </c>
      <c r="F16" s="367">
        <f>'WS B S&amp;B Data'!F16+'WS C Other Costs'!I16</f>
        <v>0</v>
      </c>
      <c r="G16" s="419">
        <f t="shared" si="0"/>
        <v>0</v>
      </c>
      <c r="I16" s="58"/>
      <c r="Q16" s="57"/>
    </row>
    <row r="17" spans="1:17" ht="16.399999999999999" customHeight="1" x14ac:dyDescent="0.35">
      <c r="A17" s="119" t="s">
        <v>24</v>
      </c>
      <c r="B17" s="79" t="s">
        <v>19</v>
      </c>
      <c r="C17" s="367">
        <f>'WS B S&amp;B Data'!C17</f>
        <v>0</v>
      </c>
      <c r="D17" s="367">
        <f>'WS B S&amp;B Data'!D17</f>
        <v>0</v>
      </c>
      <c r="E17" s="419">
        <f>'WS C Other Costs'!H17</f>
        <v>0</v>
      </c>
      <c r="F17" s="367">
        <f>'WS B S&amp;B Data'!F17+'WS C Other Costs'!I17</f>
        <v>0</v>
      </c>
      <c r="G17" s="419">
        <f t="shared" si="0"/>
        <v>0</v>
      </c>
      <c r="I17" s="58"/>
      <c r="Q17" s="57"/>
    </row>
    <row r="18" spans="1:17" ht="16.399999999999999" customHeight="1" x14ac:dyDescent="0.35">
      <c r="A18" s="119" t="s">
        <v>43</v>
      </c>
      <c r="B18" s="79" t="s">
        <v>21</v>
      </c>
      <c r="C18" s="367">
        <f>'WS B S&amp;B Data'!C18</f>
        <v>0</v>
      </c>
      <c r="D18" s="367">
        <f>'WS B S&amp;B Data'!D18</f>
        <v>0</v>
      </c>
      <c r="E18" s="419">
        <f>'WS C Other Costs'!H18</f>
        <v>0</v>
      </c>
      <c r="F18" s="367">
        <f>'WS B S&amp;B Data'!F18+'WS C Other Costs'!I18</f>
        <v>0</v>
      </c>
      <c r="G18" s="419">
        <f t="shared" si="0"/>
        <v>0</v>
      </c>
      <c r="I18" s="58"/>
      <c r="Q18" s="57"/>
    </row>
    <row r="19" spans="1:17" ht="16.399999999999999" customHeight="1" x14ac:dyDescent="0.35">
      <c r="A19" s="119" t="s">
        <v>45</v>
      </c>
      <c r="B19" s="79" t="s">
        <v>102</v>
      </c>
      <c r="C19" s="367">
        <f>'WS B S&amp;B Data'!C19</f>
        <v>0</v>
      </c>
      <c r="D19" s="367">
        <f>'WS B S&amp;B Data'!D19</f>
        <v>0</v>
      </c>
      <c r="E19" s="419">
        <f>'WS C Other Costs'!H19</f>
        <v>0</v>
      </c>
      <c r="F19" s="367">
        <f>'WS B S&amp;B Data'!F19+'WS C Other Costs'!I19</f>
        <v>0</v>
      </c>
      <c r="G19" s="419">
        <f t="shared" si="0"/>
        <v>0</v>
      </c>
      <c r="I19" s="58"/>
      <c r="Q19" s="57"/>
    </row>
    <row r="20" spans="1:17" ht="16.399999999999999" customHeight="1" x14ac:dyDescent="0.35">
      <c r="A20" s="119" t="s">
        <v>99</v>
      </c>
      <c r="B20" s="79" t="s">
        <v>23</v>
      </c>
      <c r="C20" s="367">
        <f>'WS B S&amp;B Data'!C20</f>
        <v>0</v>
      </c>
      <c r="D20" s="367">
        <f>'WS B S&amp;B Data'!D20</f>
        <v>0</v>
      </c>
      <c r="E20" s="419">
        <f>'WS C Other Costs'!H20</f>
        <v>0</v>
      </c>
      <c r="F20" s="367">
        <f>'WS B S&amp;B Data'!F20+'WS C Other Costs'!I20</f>
        <v>0</v>
      </c>
      <c r="G20" s="419">
        <f t="shared" si="0"/>
        <v>0</v>
      </c>
      <c r="I20" s="58"/>
      <c r="Q20" s="57"/>
    </row>
    <row r="21" spans="1:17" ht="16.399999999999999" customHeight="1" x14ac:dyDescent="0.35">
      <c r="A21" s="119" t="s">
        <v>101</v>
      </c>
      <c r="B21" s="79" t="s">
        <v>114</v>
      </c>
      <c r="C21" s="367">
        <f>'WS B S&amp;B Data'!C21</f>
        <v>0</v>
      </c>
      <c r="D21" s="367">
        <f>'WS B S&amp;B Data'!D21</f>
        <v>0</v>
      </c>
      <c r="E21" s="419">
        <f>'WS C Other Costs'!H21</f>
        <v>0</v>
      </c>
      <c r="F21" s="367">
        <f>'WS B S&amp;B Data'!F21+'WS C Other Costs'!I21</f>
        <v>0</v>
      </c>
      <c r="G21" s="419">
        <f t="shared" si="0"/>
        <v>0</v>
      </c>
      <c r="I21" s="58"/>
      <c r="Q21" s="57"/>
    </row>
    <row r="22" spans="1:17" ht="16.399999999999999" customHeight="1" x14ac:dyDescent="0.35">
      <c r="A22" s="119" t="s">
        <v>107</v>
      </c>
      <c r="B22" s="79" t="s">
        <v>25</v>
      </c>
      <c r="C22" s="367">
        <f>'WS B S&amp;B Data'!C22</f>
        <v>0</v>
      </c>
      <c r="D22" s="367">
        <f>'WS B S&amp;B Data'!D22</f>
        <v>0</v>
      </c>
      <c r="E22" s="419">
        <f>'WS C Other Costs'!H22</f>
        <v>0</v>
      </c>
      <c r="F22" s="367">
        <f>'WS B S&amp;B Data'!F22+'WS C Other Costs'!I22</f>
        <v>0</v>
      </c>
      <c r="G22" s="419">
        <f t="shared" si="0"/>
        <v>0</v>
      </c>
      <c r="I22" s="58"/>
      <c r="Q22" s="57"/>
    </row>
    <row r="23" spans="1:17" ht="16.399999999999999" customHeight="1" x14ac:dyDescent="0.35">
      <c r="A23" s="119" t="s">
        <v>108</v>
      </c>
      <c r="B23" s="79" t="s">
        <v>103</v>
      </c>
      <c r="C23" s="367">
        <f>'WS B S&amp;B Data'!C23</f>
        <v>0</v>
      </c>
      <c r="D23" s="367">
        <f>'WS B S&amp;B Data'!D23</f>
        <v>0</v>
      </c>
      <c r="E23" s="419">
        <f>'WS C Other Costs'!H23</f>
        <v>0</v>
      </c>
      <c r="F23" s="367">
        <f>'WS B S&amp;B Data'!F23+'WS C Other Costs'!I23</f>
        <v>0</v>
      </c>
      <c r="G23" s="419">
        <f t="shared" si="0"/>
        <v>0</v>
      </c>
      <c r="I23" s="58"/>
      <c r="Q23" s="57"/>
    </row>
    <row r="24" spans="1:17" ht="16.399999999999999" customHeight="1" x14ac:dyDescent="0.35">
      <c r="A24" s="119" t="s">
        <v>109</v>
      </c>
      <c r="B24" s="79" t="s">
        <v>106</v>
      </c>
      <c r="C24" s="367">
        <f>'WS B S&amp;B Data'!C24</f>
        <v>0</v>
      </c>
      <c r="D24" s="367">
        <f>'WS B S&amp;B Data'!D24</f>
        <v>0</v>
      </c>
      <c r="E24" s="419">
        <f>'WS C Other Costs'!H24</f>
        <v>0</v>
      </c>
      <c r="F24" s="367">
        <f>'WS B S&amp;B Data'!F24+'WS C Other Costs'!I24</f>
        <v>0</v>
      </c>
      <c r="G24" s="419">
        <f t="shared" si="0"/>
        <v>0</v>
      </c>
      <c r="I24" s="58"/>
      <c r="Q24" s="57"/>
    </row>
    <row r="25" spans="1:17" ht="16.399999999999999" customHeight="1" x14ac:dyDescent="0.35">
      <c r="A25" s="119" t="s">
        <v>117</v>
      </c>
      <c r="B25" s="79" t="s">
        <v>44</v>
      </c>
      <c r="C25" s="367">
        <f>'WS B S&amp;B Data'!C25</f>
        <v>0</v>
      </c>
      <c r="D25" s="367">
        <f>'WS B S&amp;B Data'!D25</f>
        <v>0</v>
      </c>
      <c r="E25" s="419">
        <f>'WS C Other Costs'!H25</f>
        <v>0</v>
      </c>
      <c r="F25" s="367">
        <f>'WS B S&amp;B Data'!F25+'WS C Other Costs'!I25</f>
        <v>0</v>
      </c>
      <c r="G25" s="419">
        <f t="shared" si="0"/>
        <v>0</v>
      </c>
      <c r="I25" s="58"/>
      <c r="Q25" s="57"/>
    </row>
    <row r="26" spans="1:17" ht="16.399999999999999" customHeight="1" x14ac:dyDescent="0.35">
      <c r="A26" s="119" t="s">
        <v>110</v>
      </c>
      <c r="B26" s="79" t="s">
        <v>46</v>
      </c>
      <c r="C26" s="367">
        <f>'WS B S&amp;B Data'!C26</f>
        <v>0</v>
      </c>
      <c r="D26" s="367">
        <f>'WS B S&amp;B Data'!D26</f>
        <v>0</v>
      </c>
      <c r="E26" s="419">
        <f>'WS C Other Costs'!H26</f>
        <v>0</v>
      </c>
      <c r="F26" s="367">
        <f>'WS B S&amp;B Data'!F26+'WS C Other Costs'!I26</f>
        <v>0</v>
      </c>
      <c r="G26" s="419">
        <f t="shared" si="0"/>
        <v>0</v>
      </c>
      <c r="I26" s="58"/>
      <c r="Q26" s="57"/>
    </row>
    <row r="27" spans="1:17" ht="16.399999999999999" customHeight="1" x14ac:dyDescent="0.35">
      <c r="A27" s="119" t="s">
        <v>111</v>
      </c>
      <c r="B27" s="79" t="s">
        <v>100</v>
      </c>
      <c r="C27" s="367">
        <f>'WS B S&amp;B Data'!C27</f>
        <v>0</v>
      </c>
      <c r="D27" s="367">
        <f>'WS B S&amp;B Data'!D27</f>
        <v>0</v>
      </c>
      <c r="E27" s="419">
        <f>'WS C Other Costs'!H27</f>
        <v>0</v>
      </c>
      <c r="F27" s="367">
        <f>'WS B S&amp;B Data'!F27+'WS C Other Costs'!I27</f>
        <v>0</v>
      </c>
      <c r="G27" s="419">
        <f t="shared" si="0"/>
        <v>0</v>
      </c>
      <c r="I27" s="58"/>
      <c r="Q27" s="57"/>
    </row>
    <row r="28" spans="1:17" ht="16.399999999999999" customHeight="1" x14ac:dyDescent="0.35">
      <c r="A28" s="119" t="s">
        <v>112</v>
      </c>
      <c r="B28" s="79" t="s">
        <v>104</v>
      </c>
      <c r="C28" s="367">
        <f>'WS B S&amp;B Data'!C28</f>
        <v>0</v>
      </c>
      <c r="D28" s="367">
        <f>'WS B S&amp;B Data'!D28</f>
        <v>0</v>
      </c>
      <c r="E28" s="419">
        <f>'WS C Other Costs'!H28</f>
        <v>0</v>
      </c>
      <c r="F28" s="367">
        <f>'WS B S&amp;B Data'!F28+'WS C Other Costs'!I28</f>
        <v>0</v>
      </c>
      <c r="G28" s="419">
        <f t="shared" si="0"/>
        <v>0</v>
      </c>
      <c r="I28" s="58"/>
      <c r="Q28" s="57"/>
    </row>
    <row r="29" spans="1:17" ht="16.399999999999999" customHeight="1" x14ac:dyDescent="0.35">
      <c r="A29" s="119" t="s">
        <v>113</v>
      </c>
      <c r="B29" s="79" t="s">
        <v>128</v>
      </c>
      <c r="C29" s="367">
        <f>'WS B S&amp;B Data'!C29</f>
        <v>0</v>
      </c>
      <c r="D29" s="367">
        <f>'WS B S&amp;B Data'!D29</f>
        <v>0</v>
      </c>
      <c r="E29" s="419">
        <f>'WS C Other Costs'!H29</f>
        <v>0</v>
      </c>
      <c r="F29" s="367">
        <f>'WS B S&amp;B Data'!F29+'WS C Other Costs'!I29</f>
        <v>0</v>
      </c>
      <c r="G29" s="419">
        <f t="shared" si="0"/>
        <v>0</v>
      </c>
      <c r="Q29" s="51"/>
    </row>
    <row r="30" spans="1:17" ht="19.5" customHeight="1" thickBot="1" x14ac:dyDescent="0.4">
      <c r="A30" s="193"/>
      <c r="B30" s="201" t="s">
        <v>343</v>
      </c>
      <c r="C30" s="418">
        <f>SUM(C7:C29)</f>
        <v>0</v>
      </c>
      <c r="D30" s="418">
        <f>SUM(D7:D29)</f>
        <v>0</v>
      </c>
      <c r="E30" s="418">
        <f>SUM(E7:E29)</f>
        <v>0</v>
      </c>
      <c r="F30" s="418">
        <f>SUM(F7:F29)</f>
        <v>0</v>
      </c>
      <c r="G30" s="418">
        <f>SUM(G7:G29)</f>
        <v>0</v>
      </c>
      <c r="Q30" s="51"/>
    </row>
    <row r="31" spans="1:17" s="59" customFormat="1" ht="15.5" x14ac:dyDescent="0.3">
      <c r="A31" s="202" t="s">
        <v>313</v>
      </c>
      <c r="C31" s="202"/>
      <c r="D31" s="202"/>
      <c r="E31" s="202"/>
      <c r="F31" s="202"/>
      <c r="G31" s="202"/>
      <c r="H31" s="60"/>
      <c r="I31" s="60"/>
      <c r="J31" s="60"/>
      <c r="K31" s="60"/>
      <c r="L31" s="60"/>
    </row>
    <row r="32" spans="1:17" s="59" customFormat="1" ht="16" customHeight="1" x14ac:dyDescent="0.3">
      <c r="A32" s="202" t="s">
        <v>314</v>
      </c>
      <c r="B32" s="203"/>
      <c r="C32" s="203"/>
      <c r="D32" s="203"/>
      <c r="E32" s="203"/>
      <c r="F32" s="203"/>
      <c r="G32" s="203"/>
      <c r="H32" s="60"/>
      <c r="I32" s="60"/>
      <c r="J32" s="60"/>
      <c r="K32" s="60"/>
      <c r="L32" s="60"/>
    </row>
    <row r="33" spans="1:14" s="51" customFormat="1" ht="15.5" x14ac:dyDescent="0.35">
      <c r="A33" s="194"/>
      <c r="B33" s="194" t="s">
        <v>52</v>
      </c>
      <c r="C33" s="204">
        <f>Certification!$C$7</f>
        <v>0</v>
      </c>
      <c r="D33" s="204"/>
      <c r="E33" s="205"/>
      <c r="F33" s="205"/>
      <c r="G33" s="206"/>
      <c r="H33" s="61"/>
      <c r="I33" s="61"/>
      <c r="J33" s="61"/>
      <c r="K33" s="61"/>
      <c r="L33" s="61"/>
      <c r="M33" s="61"/>
      <c r="N33" s="61"/>
    </row>
    <row r="34" spans="1:14" s="51" customFormat="1" ht="17" customHeight="1" x14ac:dyDescent="0.35">
      <c r="A34" s="194"/>
      <c r="B34" s="194" t="s">
        <v>55</v>
      </c>
      <c r="C34" s="207">
        <f>Certification!$G$7</f>
        <v>0</v>
      </c>
      <c r="D34" s="204"/>
      <c r="E34" s="205"/>
      <c r="F34" s="205"/>
      <c r="G34" s="194"/>
      <c r="M34" s="62"/>
    </row>
    <row r="35" spans="1:14" s="51" customFormat="1" ht="15.5" x14ac:dyDescent="0.35">
      <c r="A35" s="194"/>
      <c r="B35" s="194" t="s">
        <v>0</v>
      </c>
      <c r="C35" s="204" t="str">
        <f>Certification!$A$5</f>
        <v>SFY 2019-20</v>
      </c>
      <c r="D35" s="204"/>
      <c r="E35" s="205"/>
      <c r="F35" s="205"/>
      <c r="G35" s="194"/>
      <c r="M35" s="62"/>
    </row>
    <row r="36" spans="1:14" s="51" customFormat="1" ht="5.25" hidden="1" customHeight="1" x14ac:dyDescent="0.35">
      <c r="A36" s="194"/>
      <c r="B36" s="194"/>
      <c r="C36" s="194"/>
      <c r="D36" s="194"/>
      <c r="E36" s="194"/>
      <c r="F36" s="194"/>
      <c r="G36" s="194"/>
      <c r="M36" s="62"/>
    </row>
    <row r="37" spans="1:14" ht="12.75" hidden="1" customHeight="1" x14ac:dyDescent="0.35">
      <c r="A37" s="193"/>
      <c r="B37" s="195"/>
      <c r="C37" s="208"/>
      <c r="D37" s="209"/>
      <c r="E37" s="209"/>
      <c r="F37" s="209"/>
      <c r="G37" s="209"/>
    </row>
    <row r="38" spans="1:14" s="51" customFormat="1" ht="12.75" hidden="1" customHeight="1" x14ac:dyDescent="0.35">
      <c r="A38" s="195"/>
      <c r="B38" s="195"/>
      <c r="C38" s="211"/>
      <c r="D38" s="211"/>
      <c r="E38" s="211"/>
      <c r="F38" s="211"/>
      <c r="G38" s="211"/>
      <c r="H38" s="63"/>
      <c r="I38" s="63"/>
      <c r="J38" s="63"/>
      <c r="K38" s="63"/>
      <c r="L38" s="63"/>
    </row>
    <row r="39" spans="1:14" s="51" customFormat="1" ht="15.5" hidden="1" x14ac:dyDescent="0.35">
      <c r="A39" s="195"/>
      <c r="B39" s="195"/>
      <c r="C39" s="210"/>
      <c r="D39" s="210"/>
      <c r="E39" s="210"/>
      <c r="F39" s="210"/>
      <c r="G39" s="210"/>
      <c r="H39" s="63"/>
      <c r="I39" s="63"/>
      <c r="J39" s="63"/>
      <c r="K39" s="63"/>
      <c r="L39" s="63"/>
    </row>
    <row r="40" spans="1:14" ht="12.75" hidden="1" customHeight="1" x14ac:dyDescent="0.35">
      <c r="A40" s="193"/>
      <c r="B40" s="195"/>
      <c r="C40" s="195"/>
      <c r="D40" s="195"/>
      <c r="E40" s="195"/>
      <c r="F40" s="195"/>
      <c r="G40" s="193"/>
      <c r="H40" s="53"/>
      <c r="I40" s="53"/>
      <c r="J40" s="53"/>
      <c r="K40" s="53"/>
      <c r="L40" s="64"/>
      <c r="M40" s="51"/>
    </row>
    <row r="41" spans="1:14" ht="15.5" hidden="1" x14ac:dyDescent="0.35">
      <c r="A41" s="193"/>
      <c r="B41" s="195"/>
      <c r="C41" s="193"/>
      <c r="D41" s="193"/>
      <c r="E41" s="193"/>
      <c r="F41" s="193"/>
      <c r="G41" s="212"/>
    </row>
    <row r="42" spans="1:14" ht="15.5" hidden="1" x14ac:dyDescent="0.35">
      <c r="A42" s="193"/>
      <c r="B42" s="193"/>
      <c r="C42" s="193"/>
      <c r="D42" s="193"/>
      <c r="E42" s="193"/>
      <c r="F42" s="193"/>
      <c r="G42" s="193"/>
    </row>
    <row r="43" spans="1:14" ht="15.5" hidden="1" x14ac:dyDescent="0.35">
      <c r="A43" s="193"/>
      <c r="B43" s="193"/>
      <c r="C43" s="193"/>
      <c r="D43" s="193"/>
      <c r="E43" s="193"/>
      <c r="F43" s="193"/>
      <c r="G43" s="193"/>
    </row>
    <row r="44" spans="1:14" ht="15.5" hidden="1" x14ac:dyDescent="0.35">
      <c r="A44" s="193"/>
      <c r="B44" s="193"/>
      <c r="C44" s="193"/>
      <c r="D44" s="193"/>
      <c r="E44" s="193"/>
      <c r="F44" s="193"/>
      <c r="G44" s="193"/>
    </row>
    <row r="45" spans="1:14" ht="15.5" hidden="1" x14ac:dyDescent="0.35">
      <c r="A45" s="193"/>
      <c r="B45" s="193"/>
      <c r="C45" s="193"/>
      <c r="D45" s="193"/>
      <c r="E45" s="193"/>
      <c r="F45" s="193"/>
      <c r="G45" s="193"/>
    </row>
    <row r="46" spans="1:14" ht="15.5" hidden="1" x14ac:dyDescent="0.35">
      <c r="A46" s="193"/>
      <c r="B46" s="193"/>
      <c r="C46" s="193"/>
      <c r="D46" s="193"/>
      <c r="E46" s="193"/>
      <c r="F46" s="193"/>
      <c r="G46" s="193"/>
    </row>
    <row r="47" spans="1:14" ht="15.5" hidden="1" x14ac:dyDescent="0.35">
      <c r="A47" s="193"/>
      <c r="B47" s="193"/>
      <c r="C47" s="193"/>
      <c r="D47" s="193"/>
      <c r="E47" s="193"/>
      <c r="F47" s="193"/>
      <c r="G47" s="193"/>
    </row>
    <row r="48" spans="1:14" ht="15.5" hidden="1" x14ac:dyDescent="0.35">
      <c r="A48" s="193"/>
      <c r="B48" s="193"/>
      <c r="C48" s="193"/>
      <c r="D48" s="193"/>
      <c r="E48" s="193"/>
      <c r="F48" s="193"/>
      <c r="G48" s="193"/>
    </row>
    <row r="49" spans="1:7" ht="15.5" hidden="1" x14ac:dyDescent="0.35">
      <c r="A49" s="193"/>
      <c r="B49" s="193"/>
      <c r="C49" s="193"/>
      <c r="D49" s="193"/>
      <c r="E49" s="193"/>
      <c r="F49" s="193"/>
      <c r="G49" s="193"/>
    </row>
    <row r="50" spans="1:7" ht="15.5" hidden="1" x14ac:dyDescent="0.35">
      <c r="A50" s="193"/>
      <c r="B50" s="193"/>
      <c r="C50" s="193"/>
      <c r="D50" s="193"/>
      <c r="E50" s="193"/>
      <c r="F50" s="193"/>
      <c r="G50" s="193"/>
    </row>
    <row r="51" spans="1:7" ht="15.5" hidden="1" x14ac:dyDescent="0.35">
      <c r="A51" s="193"/>
      <c r="B51" s="193"/>
      <c r="C51" s="193"/>
      <c r="D51" s="193"/>
      <c r="E51" s="193"/>
      <c r="F51" s="193"/>
      <c r="G51" s="193"/>
    </row>
    <row r="52" spans="1:7" ht="15.5" hidden="1" x14ac:dyDescent="0.35">
      <c r="A52" s="193"/>
      <c r="B52" s="193"/>
      <c r="C52" s="193"/>
      <c r="D52" s="193"/>
      <c r="E52" s="193"/>
      <c r="F52" s="193"/>
      <c r="G52" s="193"/>
    </row>
    <row r="53" spans="1:7" ht="15.5" hidden="1" x14ac:dyDescent="0.35">
      <c r="A53" s="193"/>
      <c r="B53" s="193"/>
      <c r="C53" s="193"/>
      <c r="D53" s="193"/>
      <c r="E53" s="193"/>
      <c r="F53" s="193"/>
      <c r="G53" s="193"/>
    </row>
    <row r="54" spans="1:7" ht="15.5" hidden="1" x14ac:dyDescent="0.35">
      <c r="A54" s="193"/>
      <c r="B54" s="193"/>
      <c r="C54" s="193"/>
      <c r="D54" s="193"/>
      <c r="E54" s="193"/>
      <c r="F54" s="193"/>
      <c r="G54" s="193"/>
    </row>
    <row r="55" spans="1:7" ht="15.5" hidden="1" x14ac:dyDescent="0.35">
      <c r="A55" s="193"/>
      <c r="B55" s="193"/>
      <c r="C55" s="193"/>
      <c r="D55" s="193"/>
      <c r="E55" s="193"/>
      <c r="F55" s="193"/>
      <c r="G55" s="193"/>
    </row>
    <row r="56" spans="1:7" ht="15.5" hidden="1" x14ac:dyDescent="0.35">
      <c r="A56" s="193"/>
      <c r="B56" s="193"/>
      <c r="C56" s="193"/>
      <c r="D56" s="193"/>
      <c r="E56" s="193"/>
      <c r="F56" s="193"/>
      <c r="G56" s="193"/>
    </row>
    <row r="57" spans="1:7" ht="15.5" hidden="1" x14ac:dyDescent="0.35">
      <c r="A57" s="193"/>
      <c r="B57" s="193"/>
      <c r="C57" s="193"/>
      <c r="D57" s="193"/>
      <c r="E57" s="193"/>
      <c r="F57" s="193"/>
      <c r="G57" s="193"/>
    </row>
    <row r="58" spans="1:7" ht="15.5" hidden="1" x14ac:dyDescent="0.35">
      <c r="A58" s="193"/>
      <c r="B58" s="193"/>
      <c r="C58" s="193"/>
      <c r="D58" s="193"/>
      <c r="E58" s="193"/>
      <c r="F58" s="193"/>
      <c r="G58" s="193"/>
    </row>
    <row r="59" spans="1:7" ht="15.5" hidden="1" x14ac:dyDescent="0.35">
      <c r="A59" s="193"/>
      <c r="B59" s="193"/>
      <c r="C59" s="193"/>
      <c r="D59" s="193"/>
      <c r="E59" s="193"/>
      <c r="F59" s="193"/>
      <c r="G59" s="193"/>
    </row>
    <row r="60" spans="1:7" ht="15.5" hidden="1" x14ac:dyDescent="0.35">
      <c r="A60" s="193"/>
      <c r="B60" s="193"/>
      <c r="C60" s="193"/>
      <c r="D60" s="193"/>
      <c r="E60" s="193"/>
      <c r="F60" s="193"/>
      <c r="G60" s="193"/>
    </row>
    <row r="61" spans="1:7" ht="15.5" hidden="1" x14ac:dyDescent="0.35">
      <c r="A61" s="193"/>
      <c r="B61" s="193"/>
      <c r="C61" s="193"/>
      <c r="D61" s="193"/>
      <c r="E61" s="193"/>
      <c r="F61" s="193"/>
      <c r="G61" s="193"/>
    </row>
    <row r="62" spans="1:7" ht="15.5" hidden="1" x14ac:dyDescent="0.35">
      <c r="A62" s="193"/>
      <c r="B62" s="193"/>
      <c r="C62" s="193"/>
      <c r="D62" s="193"/>
      <c r="E62" s="193"/>
      <c r="F62" s="193"/>
      <c r="G62" s="193"/>
    </row>
    <row r="63" spans="1:7" ht="15.5" hidden="1" x14ac:dyDescent="0.35">
      <c r="A63" s="193"/>
      <c r="B63" s="193"/>
      <c r="C63" s="193"/>
      <c r="D63" s="193"/>
      <c r="E63" s="193"/>
      <c r="F63" s="193"/>
      <c r="G63" s="193"/>
    </row>
    <row r="64" spans="1:7" ht="15.5" hidden="1" x14ac:dyDescent="0.35">
      <c r="A64" s="193"/>
      <c r="B64" s="193"/>
      <c r="C64" s="193"/>
      <c r="D64" s="193"/>
      <c r="E64" s="193"/>
      <c r="F64" s="193"/>
      <c r="G64" s="193"/>
    </row>
  </sheetData>
  <sheetProtection algorithmName="SHA-512" hashValue="0xe8WWxQc3GLcuTEF+7CSPMyvYMTfF1BA6xhxwEtloKit75cpwHXefYBfNk5gNTjAFbAL6DZJ0GGG3tw2h81KQ==" saltValue="KpEpPgTsZQK4+aDfG+fhkQ==" spinCount="100000" sheet="1" selectLockedCells="1"/>
  <protectedRanges>
    <protectedRange sqref="C7:C29" name="Range1_3"/>
    <protectedRange sqref="Q7:Q28" name="Range1_4"/>
  </protectedRanges>
  <dataValidations count="1">
    <dataValidation allowBlank="1" showInputMessage="1" showErrorMessage="1" prompt="No data input required on this worksheet" sqref="A1" xr:uid="{00000000-0002-0000-0400-000000000000}"/>
  </dataValidations>
  <printOptions horizontalCentered="1"/>
  <pageMargins left="0.2" right="0.2" top="0.28999999999999998" bottom="0.48" header="0.28999999999999998" footer="0.25"/>
  <pageSetup scale="90" orientation="landscape" r:id="rId1"/>
  <headerFooter alignWithMargins="0">
    <oddFooter>&amp;L&amp;"Arial,Regular"&amp;12DHCS 6299 (11/2021)&amp;R&amp;"Arial,Regular"&amp;12Page &amp;P</oddFooter>
  </headerFooter>
  <ignoredErrors>
    <ignoredError sqref="A7:A2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S40"/>
  <sheetViews>
    <sheetView zoomScale="80" zoomScaleNormal="80" zoomScaleSheetLayoutView="88" workbookViewId="0"/>
  </sheetViews>
  <sheetFormatPr defaultColWidth="0" defaultRowHeight="12.5" zeroHeight="1" x14ac:dyDescent="0.25"/>
  <cols>
    <col min="1" max="1" width="3.796875" style="2" customWidth="1"/>
    <col min="2" max="2" width="42.69921875" style="2" customWidth="1"/>
    <col min="3" max="3" width="19.3984375" style="2" customWidth="1"/>
    <col min="4" max="4" width="19.296875" style="2" customWidth="1"/>
    <col min="5" max="5" width="18.69921875" style="2" customWidth="1"/>
    <col min="6" max="6" width="21.59765625" style="2" customWidth="1"/>
    <col min="7" max="7" width="18.8984375" style="2" customWidth="1"/>
    <col min="8" max="8" width="21" style="10" customWidth="1"/>
    <col min="9" max="9" width="18.59765625" style="2" customWidth="1"/>
    <col min="10" max="10" width="23.19921875" style="2" customWidth="1"/>
    <col min="11" max="19" width="0" style="2" hidden="1" customWidth="1"/>
    <col min="20" max="16384" width="9.296875" style="2" hidden="1"/>
  </cols>
  <sheetData>
    <row r="1" spans="1:19" ht="15.5" x14ac:dyDescent="0.35">
      <c r="A1" s="332" t="s">
        <v>56</v>
      </c>
      <c r="S1" s="10"/>
    </row>
    <row r="2" spans="1:19" ht="15.5" x14ac:dyDescent="0.35">
      <c r="A2" s="346" t="s">
        <v>53</v>
      </c>
      <c r="B2" s="14"/>
      <c r="C2" s="14"/>
      <c r="D2" s="14"/>
      <c r="E2" s="14"/>
      <c r="F2" s="14"/>
      <c r="G2" s="14"/>
      <c r="I2" s="18"/>
      <c r="S2" s="10"/>
    </row>
    <row r="3" spans="1:19" ht="15.5" x14ac:dyDescent="0.35">
      <c r="A3" s="346" t="s">
        <v>35</v>
      </c>
      <c r="B3" s="14"/>
      <c r="C3" s="14"/>
      <c r="D3" s="14"/>
      <c r="E3" s="14"/>
      <c r="F3" s="14"/>
      <c r="G3" s="14"/>
      <c r="I3" s="18"/>
      <c r="J3" s="17"/>
      <c r="S3" s="10"/>
    </row>
    <row r="4" spans="1:19" ht="23" customHeight="1" x14ac:dyDescent="0.35">
      <c r="A4" s="337" t="s">
        <v>116</v>
      </c>
      <c r="B4" s="213"/>
      <c r="C4" s="71"/>
      <c r="D4" s="71"/>
      <c r="E4" s="71"/>
      <c r="F4" s="71"/>
      <c r="G4" s="71"/>
      <c r="H4" s="71"/>
      <c r="I4" s="71"/>
      <c r="J4" s="71"/>
      <c r="S4" s="10"/>
    </row>
    <row r="5" spans="1:19" ht="78" customHeight="1" x14ac:dyDescent="0.35">
      <c r="A5" s="83"/>
      <c r="B5" s="149" t="s">
        <v>34</v>
      </c>
      <c r="C5" s="215" t="s">
        <v>267</v>
      </c>
      <c r="D5" s="215" t="s">
        <v>268</v>
      </c>
      <c r="E5" s="215" t="s">
        <v>269</v>
      </c>
      <c r="F5" s="215" t="s">
        <v>270</v>
      </c>
      <c r="G5" s="215" t="s">
        <v>271</v>
      </c>
      <c r="H5" s="215" t="s">
        <v>193</v>
      </c>
      <c r="I5" s="215" t="s">
        <v>208</v>
      </c>
      <c r="J5" s="215" t="s">
        <v>184</v>
      </c>
    </row>
    <row r="6" spans="1:19" ht="16" customHeight="1" x14ac:dyDescent="0.35">
      <c r="A6" s="83"/>
      <c r="B6" s="216" t="s">
        <v>1</v>
      </c>
      <c r="C6" s="98" t="s">
        <v>2</v>
      </c>
      <c r="D6" s="98" t="s">
        <v>3</v>
      </c>
      <c r="E6" s="98" t="s">
        <v>4</v>
      </c>
      <c r="F6" s="98" t="s">
        <v>47</v>
      </c>
      <c r="G6" s="98" t="s">
        <v>5</v>
      </c>
      <c r="H6" s="217" t="s">
        <v>176</v>
      </c>
      <c r="I6" s="98" t="s">
        <v>192</v>
      </c>
      <c r="J6" s="98" t="s">
        <v>197</v>
      </c>
    </row>
    <row r="7" spans="1:19" ht="18" customHeight="1" x14ac:dyDescent="0.35">
      <c r="A7" s="119" t="s">
        <v>6</v>
      </c>
      <c r="B7" s="83" t="s">
        <v>7</v>
      </c>
      <c r="C7" s="250"/>
      <c r="D7" s="250"/>
      <c r="E7" s="250"/>
      <c r="F7" s="250"/>
      <c r="G7" s="250"/>
      <c r="H7" s="366">
        <f t="shared" ref="H7:H29" si="0">SUM(C7,D7,E7,F7,G7)</f>
        <v>0</v>
      </c>
      <c r="I7" s="250"/>
      <c r="J7" s="218"/>
    </row>
    <row r="8" spans="1:19" ht="18" customHeight="1" x14ac:dyDescent="0.35">
      <c r="A8" s="119" t="s">
        <v>8</v>
      </c>
      <c r="B8" s="83" t="s">
        <v>9</v>
      </c>
      <c r="C8" s="424"/>
      <c r="D8" s="424"/>
      <c r="E8" s="424"/>
      <c r="F8" s="424"/>
      <c r="G8" s="424"/>
      <c r="H8" s="367">
        <f t="shared" si="0"/>
        <v>0</v>
      </c>
      <c r="I8" s="424"/>
      <c r="J8" s="218"/>
    </row>
    <row r="9" spans="1:19" ht="18" customHeight="1" x14ac:dyDescent="0.35">
      <c r="A9" s="119" t="s">
        <v>10</v>
      </c>
      <c r="B9" s="79" t="s">
        <v>260</v>
      </c>
      <c r="C9" s="424"/>
      <c r="D9" s="424"/>
      <c r="E9" s="424"/>
      <c r="F9" s="424"/>
      <c r="G9" s="424"/>
      <c r="H9" s="367">
        <f t="shared" si="0"/>
        <v>0</v>
      </c>
      <c r="I9" s="424"/>
      <c r="J9" s="218"/>
    </row>
    <row r="10" spans="1:19" ht="18" customHeight="1" x14ac:dyDescent="0.35">
      <c r="A10" s="119" t="s">
        <v>11</v>
      </c>
      <c r="B10" s="79" t="s">
        <v>363</v>
      </c>
      <c r="C10" s="424"/>
      <c r="D10" s="424"/>
      <c r="E10" s="424"/>
      <c r="F10" s="424"/>
      <c r="G10" s="424"/>
      <c r="H10" s="367">
        <f t="shared" si="0"/>
        <v>0</v>
      </c>
      <c r="I10" s="424"/>
      <c r="J10" s="218"/>
    </row>
    <row r="11" spans="1:19" ht="18" customHeight="1" x14ac:dyDescent="0.35">
      <c r="A11" s="119" t="s">
        <v>12</v>
      </c>
      <c r="B11" s="79" t="s">
        <v>261</v>
      </c>
      <c r="C11" s="424"/>
      <c r="D11" s="424"/>
      <c r="E11" s="424"/>
      <c r="F11" s="424"/>
      <c r="G11" s="424"/>
      <c r="H11" s="367">
        <f t="shared" si="0"/>
        <v>0</v>
      </c>
      <c r="I11" s="424"/>
      <c r="J11" s="218"/>
    </row>
    <row r="12" spans="1:19" ht="18" customHeight="1" x14ac:dyDescent="0.35">
      <c r="A12" s="119" t="s">
        <v>14</v>
      </c>
      <c r="B12" s="83" t="s">
        <v>163</v>
      </c>
      <c r="C12" s="424"/>
      <c r="D12" s="424"/>
      <c r="E12" s="424"/>
      <c r="F12" s="424"/>
      <c r="G12" s="424"/>
      <c r="H12" s="367">
        <f t="shared" si="0"/>
        <v>0</v>
      </c>
      <c r="I12" s="424"/>
      <c r="J12" s="218"/>
    </row>
    <row r="13" spans="1:19" ht="18" customHeight="1" x14ac:dyDescent="0.35">
      <c r="A13" s="119" t="s">
        <v>16</v>
      </c>
      <c r="B13" s="83" t="s">
        <v>13</v>
      </c>
      <c r="C13" s="424"/>
      <c r="D13" s="424"/>
      <c r="E13" s="424"/>
      <c r="F13" s="424"/>
      <c r="G13" s="424"/>
      <c r="H13" s="367">
        <f t="shared" si="0"/>
        <v>0</v>
      </c>
      <c r="I13" s="424"/>
      <c r="J13" s="218"/>
    </row>
    <row r="14" spans="1:19" ht="18" customHeight="1" x14ac:dyDescent="0.35">
      <c r="A14" s="119" t="s">
        <v>18</v>
      </c>
      <c r="B14" s="83" t="s">
        <v>15</v>
      </c>
      <c r="C14" s="424"/>
      <c r="D14" s="424"/>
      <c r="E14" s="424"/>
      <c r="F14" s="424"/>
      <c r="G14" s="424"/>
      <c r="H14" s="367">
        <f t="shared" si="0"/>
        <v>0</v>
      </c>
      <c r="I14" s="424"/>
      <c r="J14" s="218"/>
    </row>
    <row r="15" spans="1:19" ht="18" customHeight="1" x14ac:dyDescent="0.35">
      <c r="A15" s="119" t="s">
        <v>20</v>
      </c>
      <c r="B15" s="83" t="s">
        <v>17</v>
      </c>
      <c r="C15" s="424"/>
      <c r="D15" s="424"/>
      <c r="E15" s="424"/>
      <c r="F15" s="424"/>
      <c r="G15" s="424"/>
      <c r="H15" s="367">
        <f t="shared" si="0"/>
        <v>0</v>
      </c>
      <c r="I15" s="424"/>
      <c r="J15" s="218"/>
    </row>
    <row r="16" spans="1:19" ht="18" customHeight="1" x14ac:dyDescent="0.35">
      <c r="A16" s="119" t="s">
        <v>22</v>
      </c>
      <c r="B16" s="79" t="s">
        <v>105</v>
      </c>
      <c r="C16" s="424"/>
      <c r="D16" s="424"/>
      <c r="E16" s="424"/>
      <c r="F16" s="424"/>
      <c r="G16" s="424"/>
      <c r="H16" s="367">
        <f t="shared" si="0"/>
        <v>0</v>
      </c>
      <c r="I16" s="424"/>
      <c r="J16" s="218"/>
    </row>
    <row r="17" spans="1:10" ht="18" customHeight="1" x14ac:dyDescent="0.35">
      <c r="A17" s="119" t="s">
        <v>24</v>
      </c>
      <c r="B17" s="83" t="s">
        <v>19</v>
      </c>
      <c r="C17" s="424"/>
      <c r="D17" s="424"/>
      <c r="E17" s="424"/>
      <c r="F17" s="424"/>
      <c r="G17" s="424"/>
      <c r="H17" s="367">
        <f t="shared" si="0"/>
        <v>0</v>
      </c>
      <c r="I17" s="424"/>
      <c r="J17" s="218"/>
    </row>
    <row r="18" spans="1:10" ht="18" customHeight="1" x14ac:dyDescent="0.35">
      <c r="A18" s="119" t="s">
        <v>43</v>
      </c>
      <c r="B18" s="83" t="s">
        <v>21</v>
      </c>
      <c r="C18" s="424"/>
      <c r="D18" s="424"/>
      <c r="E18" s="424"/>
      <c r="F18" s="424"/>
      <c r="G18" s="424"/>
      <c r="H18" s="367">
        <f t="shared" si="0"/>
        <v>0</v>
      </c>
      <c r="I18" s="424"/>
      <c r="J18" s="218"/>
    </row>
    <row r="19" spans="1:10" ht="18" customHeight="1" x14ac:dyDescent="0.35">
      <c r="A19" s="119" t="s">
        <v>45</v>
      </c>
      <c r="B19" s="79" t="s">
        <v>102</v>
      </c>
      <c r="C19" s="424"/>
      <c r="D19" s="424"/>
      <c r="E19" s="424"/>
      <c r="F19" s="424"/>
      <c r="G19" s="424"/>
      <c r="H19" s="367">
        <f t="shared" si="0"/>
        <v>0</v>
      </c>
      <c r="I19" s="424"/>
      <c r="J19" s="218"/>
    </row>
    <row r="20" spans="1:10" ht="18" customHeight="1" x14ac:dyDescent="0.35">
      <c r="A20" s="119" t="s">
        <v>99</v>
      </c>
      <c r="B20" s="83" t="s">
        <v>23</v>
      </c>
      <c r="C20" s="424"/>
      <c r="D20" s="424"/>
      <c r="E20" s="424"/>
      <c r="F20" s="424"/>
      <c r="G20" s="424"/>
      <c r="H20" s="367">
        <f t="shared" si="0"/>
        <v>0</v>
      </c>
      <c r="I20" s="424"/>
      <c r="J20" s="218"/>
    </row>
    <row r="21" spans="1:10" ht="18" customHeight="1" x14ac:dyDescent="0.35">
      <c r="A21" s="119" t="s">
        <v>101</v>
      </c>
      <c r="B21" s="79" t="s">
        <v>114</v>
      </c>
      <c r="C21" s="424"/>
      <c r="D21" s="424"/>
      <c r="E21" s="424"/>
      <c r="F21" s="424"/>
      <c r="G21" s="424"/>
      <c r="H21" s="367">
        <f t="shared" si="0"/>
        <v>0</v>
      </c>
      <c r="I21" s="424"/>
      <c r="J21" s="218"/>
    </row>
    <row r="22" spans="1:10" ht="18" customHeight="1" x14ac:dyDescent="0.35">
      <c r="A22" s="119" t="s">
        <v>107</v>
      </c>
      <c r="B22" s="83" t="s">
        <v>25</v>
      </c>
      <c r="C22" s="424"/>
      <c r="D22" s="424"/>
      <c r="E22" s="424"/>
      <c r="F22" s="424"/>
      <c r="G22" s="424"/>
      <c r="H22" s="367">
        <f t="shared" si="0"/>
        <v>0</v>
      </c>
      <c r="I22" s="424"/>
      <c r="J22" s="218"/>
    </row>
    <row r="23" spans="1:10" ht="18" customHeight="1" x14ac:dyDescent="0.35">
      <c r="A23" s="119" t="s">
        <v>108</v>
      </c>
      <c r="B23" s="79" t="s">
        <v>103</v>
      </c>
      <c r="C23" s="424"/>
      <c r="D23" s="424"/>
      <c r="E23" s="424"/>
      <c r="F23" s="424"/>
      <c r="G23" s="424"/>
      <c r="H23" s="367">
        <f t="shared" si="0"/>
        <v>0</v>
      </c>
      <c r="I23" s="424"/>
      <c r="J23" s="218"/>
    </row>
    <row r="24" spans="1:10" ht="18" customHeight="1" x14ac:dyDescent="0.35">
      <c r="A24" s="119" t="s">
        <v>109</v>
      </c>
      <c r="B24" s="79" t="s">
        <v>106</v>
      </c>
      <c r="C24" s="424"/>
      <c r="D24" s="424"/>
      <c r="E24" s="424"/>
      <c r="F24" s="424"/>
      <c r="G24" s="424"/>
      <c r="H24" s="367">
        <f t="shared" si="0"/>
        <v>0</v>
      </c>
      <c r="I24" s="424"/>
      <c r="J24" s="218"/>
    </row>
    <row r="25" spans="1:10" ht="18" customHeight="1" x14ac:dyDescent="0.35">
      <c r="A25" s="119" t="s">
        <v>117</v>
      </c>
      <c r="B25" s="214" t="s">
        <v>44</v>
      </c>
      <c r="C25" s="424"/>
      <c r="D25" s="424"/>
      <c r="E25" s="424"/>
      <c r="F25" s="424"/>
      <c r="G25" s="424"/>
      <c r="H25" s="367">
        <f t="shared" si="0"/>
        <v>0</v>
      </c>
      <c r="I25" s="424"/>
      <c r="J25" s="218"/>
    </row>
    <row r="26" spans="1:10" ht="18" customHeight="1" x14ac:dyDescent="0.35">
      <c r="A26" s="119" t="s">
        <v>110</v>
      </c>
      <c r="B26" s="85" t="s">
        <v>46</v>
      </c>
      <c r="C26" s="424"/>
      <c r="D26" s="424"/>
      <c r="E26" s="424"/>
      <c r="F26" s="424"/>
      <c r="G26" s="424"/>
      <c r="H26" s="367">
        <f t="shared" si="0"/>
        <v>0</v>
      </c>
      <c r="I26" s="424"/>
      <c r="J26" s="218"/>
    </row>
    <row r="27" spans="1:10" ht="18" customHeight="1" x14ac:dyDescent="0.35">
      <c r="A27" s="119" t="s">
        <v>111</v>
      </c>
      <c r="B27" s="79" t="s">
        <v>100</v>
      </c>
      <c r="C27" s="424"/>
      <c r="D27" s="424"/>
      <c r="E27" s="424"/>
      <c r="F27" s="424"/>
      <c r="G27" s="424"/>
      <c r="H27" s="367">
        <f t="shared" si="0"/>
        <v>0</v>
      </c>
      <c r="I27" s="424"/>
      <c r="J27" s="218"/>
    </row>
    <row r="28" spans="1:10" ht="18" customHeight="1" x14ac:dyDescent="0.35">
      <c r="A28" s="119" t="s">
        <v>112</v>
      </c>
      <c r="B28" s="79" t="s">
        <v>104</v>
      </c>
      <c r="C28" s="424"/>
      <c r="D28" s="424"/>
      <c r="E28" s="424"/>
      <c r="F28" s="424"/>
      <c r="G28" s="424"/>
      <c r="H28" s="367">
        <f t="shared" si="0"/>
        <v>0</v>
      </c>
      <c r="I28" s="424"/>
      <c r="J28" s="218"/>
    </row>
    <row r="29" spans="1:10" ht="18" customHeight="1" x14ac:dyDescent="0.35">
      <c r="A29" s="119" t="s">
        <v>113</v>
      </c>
      <c r="B29" s="79" t="s">
        <v>128</v>
      </c>
      <c r="C29" s="424"/>
      <c r="D29" s="424"/>
      <c r="E29" s="424"/>
      <c r="F29" s="424"/>
      <c r="G29" s="424"/>
      <c r="H29" s="367">
        <f t="shared" si="0"/>
        <v>0</v>
      </c>
      <c r="I29" s="424"/>
      <c r="J29" s="218"/>
    </row>
    <row r="30" spans="1:10" ht="26.25" customHeight="1" x14ac:dyDescent="0.35">
      <c r="A30" s="83"/>
      <c r="B30" s="219" t="s">
        <v>87</v>
      </c>
      <c r="C30" s="420">
        <f t="shared" ref="C30:I30" si="1">SUM(C7:C29)</f>
        <v>0</v>
      </c>
      <c r="D30" s="420">
        <f t="shared" si="1"/>
        <v>0</v>
      </c>
      <c r="E30" s="420">
        <f t="shared" si="1"/>
        <v>0</v>
      </c>
      <c r="F30" s="420">
        <f t="shared" si="1"/>
        <v>0</v>
      </c>
      <c r="G30" s="420">
        <f t="shared" si="1"/>
        <v>0</v>
      </c>
      <c r="H30" s="420">
        <f t="shared" si="1"/>
        <v>0</v>
      </c>
      <c r="I30" s="420">
        <f t="shared" si="1"/>
        <v>0</v>
      </c>
      <c r="J30" s="220"/>
    </row>
    <row r="31" spans="1:10" ht="23.5" customHeight="1" x14ac:dyDescent="0.35">
      <c r="A31" s="221"/>
      <c r="B31" s="221"/>
      <c r="C31" s="421"/>
      <c r="D31" s="421"/>
      <c r="E31" s="421"/>
      <c r="F31" s="421"/>
      <c r="G31" s="422" t="s">
        <v>172</v>
      </c>
      <c r="H31" s="420">
        <f>'C.1 Equip Depreciation'!L37</f>
        <v>0</v>
      </c>
      <c r="I31" s="423"/>
      <c r="J31" s="83"/>
    </row>
    <row r="32" spans="1:10" ht="23.5" customHeight="1" x14ac:dyDescent="0.35">
      <c r="A32" s="221"/>
      <c r="B32" s="221"/>
      <c r="C32" s="421"/>
      <c r="D32" s="421"/>
      <c r="E32" s="421"/>
      <c r="F32" s="421"/>
      <c r="G32" s="422" t="s">
        <v>173</v>
      </c>
      <c r="H32" s="420">
        <f>H30+H31</f>
        <v>0</v>
      </c>
      <c r="I32" s="423"/>
      <c r="J32" s="83"/>
    </row>
    <row r="33" spans="1:10" ht="15.5" x14ac:dyDescent="0.35">
      <c r="A33" s="83" t="s">
        <v>52</v>
      </c>
      <c r="B33" s="83"/>
      <c r="C33" s="190"/>
      <c r="D33" s="222">
        <f>Certification!$C$7</f>
        <v>0</v>
      </c>
      <c r="E33" s="190"/>
      <c r="F33" s="223"/>
      <c r="G33" s="223"/>
      <c r="H33" s="223"/>
      <c r="I33" s="83"/>
      <c r="J33" s="83"/>
    </row>
    <row r="34" spans="1:10" ht="15.5" x14ac:dyDescent="0.35">
      <c r="A34" s="83" t="s">
        <v>55</v>
      </c>
      <c r="B34" s="83"/>
      <c r="C34" s="322"/>
      <c r="D34" s="224">
        <f>Certification!$G$7</f>
        <v>0</v>
      </c>
      <c r="E34" s="322"/>
      <c r="F34" s="83"/>
      <c r="G34" s="83"/>
      <c r="H34" s="158"/>
      <c r="I34" s="83"/>
      <c r="J34" s="83"/>
    </row>
    <row r="35" spans="1:10" ht="15.5" x14ac:dyDescent="0.35">
      <c r="A35" s="83" t="s">
        <v>0</v>
      </c>
      <c r="B35" s="83"/>
      <c r="C35" s="321"/>
      <c r="D35" s="141" t="str">
        <f>Certification!$A$5</f>
        <v>SFY 2019-20</v>
      </c>
      <c r="E35" s="321"/>
      <c r="F35" s="83"/>
      <c r="G35" s="83"/>
      <c r="H35" s="158"/>
      <c r="I35" s="83"/>
      <c r="J35" s="83"/>
    </row>
    <row r="37" spans="1:10" hidden="1" x14ac:dyDescent="0.25">
      <c r="A37" s="18"/>
      <c r="B37" s="18"/>
      <c r="C37" s="18"/>
      <c r="D37" s="18"/>
      <c r="E37" s="18"/>
      <c r="F37" s="18"/>
      <c r="G37" s="18"/>
      <c r="H37" s="18"/>
    </row>
    <row r="40" spans="1:10" hidden="1" x14ac:dyDescent="0.25">
      <c r="H40" s="2"/>
    </row>
  </sheetData>
  <sheetProtection algorithmName="SHA-512" hashValue="brwHRLfuYPTcMBfrShsrnHFRLko30jrbzay6Rj6bJBKkUR+0+2me8KM128hGVJxtPbna2quQApcYeWwQsUj5QA==" saltValue="Dj9amhQshPJXmR0yHsNh+Q==" spinCount="100000" sheet="1" selectLockedCells="1"/>
  <protectedRanges>
    <protectedRange sqref="I7:J29 C7:G29" name="Range1"/>
  </protectedRanges>
  <customSheetViews>
    <customSheetView guid="{B5C9438F-069E-4498-AEA6-C01E918C6F69}" showPageBreaks="1" view="pageBreakPreview">
      <selection activeCell="U30" sqref="U30"/>
      <pageMargins left="0.2" right="0.2" top="0.26" bottom="0.35" header="0.26" footer="0.16"/>
      <printOptions horizontalCentered="1"/>
      <pageSetup scale="89" orientation="landscape" r:id="rId1"/>
      <headerFooter alignWithMargins="0">
        <oddFooter xml:space="preserve">&amp;L&amp;8DHCS 2437 (7/11)&amp;R&amp;"Times New Roman,Bold" </oddFooter>
      </headerFooter>
    </customSheetView>
    <customSheetView guid="{28D847F1-2D20-4AB9-A0E0-FA308B0BA2E9}" showPageBreaks="1" view="pageBreakPreview">
      <selection activeCell="A38" sqref="A38:T38"/>
      <pageMargins left="0.2" right="0.2" top="0.26" bottom="0.35" header="0.26" footer="0.16"/>
      <printOptions horizontalCentered="1"/>
      <pageSetup scale="89" orientation="landscape" r:id="rId2"/>
      <headerFooter alignWithMargins="0">
        <oddFooter xml:space="preserve">&amp;L&amp;8DHCS 2437 (7/11)&amp;R&amp;"Times New Roman,Bold" </oddFooter>
      </headerFooter>
    </customSheetView>
    <customSheetView guid="{CF10811B-6A69-41CB-8E67-7565C095F74D}" showPageBreaks="1" view="pageBreakPreview">
      <selection activeCell="U30" sqref="U30"/>
      <pageMargins left="0.2" right="0.2" top="0.26" bottom="0.35" header="0.26" footer="0.16"/>
      <printOptions horizontalCentered="1"/>
      <pageSetup scale="89" orientation="landscape" r:id="rId3"/>
      <headerFooter alignWithMargins="0">
        <oddFooter xml:space="preserve">&amp;L&amp;8DHCS 2437 (7/11)&amp;R&amp;"Times New Roman,Bold" </oddFooter>
      </headerFooter>
    </customSheetView>
  </customSheetViews>
  <phoneticPr fontId="0" type="noConversion"/>
  <dataValidations count="8">
    <dataValidation allowBlank="1" showInputMessage="1" showErrorMessage="1" prompt="Enter Materials, Supplies and Reference Materials Expenditures" sqref="C7 C8 C9 C10 C11 C12 C13 C14 C15 C16 C17 C18 C19 C20 C21 C22 C23 C24 C25 C26 C27 C28 C29" xr:uid="{00000000-0002-0000-0500-000000000000}"/>
    <dataValidation allowBlank="1" showInputMessage="1" showErrorMessage="1" prompt="Enter Non-capitalized Equipment Expenditures" sqref="D7 D8 D9 D10 D11 D12 D13 D14 D15 D16 D17 D18 D19 D20 D21 D22 D23 D24 D25 D26 D27 D28 D29" xr:uid="{00000000-0002-0000-0500-000001000000}"/>
    <dataValidation allowBlank="1" showInputMessage="1" showErrorMessage="1" prompt="Enter Travel and Conference Expenditures" sqref="E7 E8 E9 E10 E11 E12 E13 E14 E15 E16 E17 E18 E19 E20 E21 E22 E23 E24 E25 E26 E27 E28 E29" xr:uid="{00000000-0002-0000-0500-000002000000}"/>
    <dataValidation allowBlank="1" showInputMessage="1" showErrorMessage="1" prompt="Enter Dues and Membership Expenditures " sqref="F7 F8 F9 F10 F11 F12 F13 F14 F15 F16 F17 F18 F19 F20 F21 F22 F23 F24 F25 F26 F27 F28 F29" xr:uid="{00000000-0002-0000-0500-000003000000}"/>
    <dataValidation allowBlank="1" showInputMessage="1" showErrorMessage="1" prompt="Enter Communications Expenditures" sqref="G7 G8 G9 G10 G11 G12 G13 G14 G15 G16 G17 G18 G19 G20 G21 G22 G23 G24 G25 G26 G27 G28 G29" xr:uid="{00000000-0002-0000-0500-000004000000}"/>
    <dataValidation allowBlank="1" showInputMessage="1" showErrorMessage="1" prompt="Report any federal revenues your LEA received.  LEA Medi-Cal Billing Option Program reimbursement is not considered to be federal funds on the CRCS." sqref="I7 I8 I9 I10 I11 I12 I13 I14 I15 I16 I17 I18 I19 I20 I21 I22 I23 I24 I25 I26 I27 I28 I29" xr:uid="{00000000-0002-0000-0500-000005000000}"/>
    <dataValidation allowBlank="1" showInputMessage="1" showErrorMessage="1" prompt="Enter the revenue account number(s) where the revenues reported in Column G are booked in your SACS system. " sqref="J7 J8 J9 J10 J11 J12 J13 J14 J15 J16 J17 J18 J19 J20 J21 J22 J23 J24 J25 J26 J27 J28 J29" xr:uid="{00000000-0002-0000-0500-000006000000}"/>
    <dataValidation allowBlank="1" showInputMessage="1" showErrorMessage="1" prompt="Press TAB to move input areas" sqref="A1" xr:uid="{00000000-0002-0000-0500-000007000000}"/>
  </dataValidations>
  <printOptions horizontalCentered="1"/>
  <pageMargins left="0.1" right="0.1" top="0.26" bottom="0.1" header="0.26" footer="0.16"/>
  <pageSetup scale="73" orientation="landscape" r:id="rId4"/>
  <headerFooter>
    <oddFooter xml:space="preserve">&amp;L&amp;"Arial,Regular"&amp;12DHCS 6299 (11/2021)&amp;C &amp;R&amp;"Arial,Regular"&amp;12Page &amp;P </oddFooter>
  </headerFooter>
  <ignoredErrors>
    <ignoredError sqref="A7:A2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59"/>
  <sheetViews>
    <sheetView zoomScale="81" zoomScaleNormal="81" zoomScaleSheetLayoutView="100" workbookViewId="0"/>
  </sheetViews>
  <sheetFormatPr defaultColWidth="0" defaultRowHeight="14" zeroHeight="1" x14ac:dyDescent="0.3"/>
  <cols>
    <col min="1" max="1" width="13.296875" style="28" customWidth="1"/>
    <col min="2" max="2" width="23.796875" style="42" customWidth="1"/>
    <col min="3" max="3" width="10.5" style="43" customWidth="1"/>
    <col min="4" max="4" width="8.296875" style="44" customWidth="1"/>
    <col min="5" max="5" width="17.796875" style="37" customWidth="1"/>
    <col min="6" max="6" width="15" style="37" customWidth="1"/>
    <col min="7" max="7" width="16.296875" style="37" customWidth="1"/>
    <col min="8" max="8" width="15.796875" style="37" customWidth="1"/>
    <col min="9" max="9" width="13.296875" style="37" customWidth="1"/>
    <col min="10" max="10" width="10.5" style="37" customWidth="1"/>
    <col min="11" max="11" width="17.5" style="37" customWidth="1"/>
    <col min="12" max="12" width="19.5" style="42" customWidth="1"/>
    <col min="13" max="17" width="9.19921875" style="28" hidden="1" customWidth="1"/>
    <col min="18" max="18" width="0" style="28" hidden="1" customWidth="1"/>
    <col min="19" max="16384" width="9.19921875" style="28" hidden="1"/>
  </cols>
  <sheetData>
    <row r="1" spans="1:18" s="2" customFormat="1" ht="15.5" x14ac:dyDescent="0.35">
      <c r="A1" s="332" t="s">
        <v>56</v>
      </c>
    </row>
    <row r="2" spans="1:18" s="2" customFormat="1" ht="15.5" x14ac:dyDescent="0.35">
      <c r="A2" s="346" t="s">
        <v>53</v>
      </c>
    </row>
    <row r="3" spans="1:18" s="2" customFormat="1" ht="15.5" x14ac:dyDescent="0.35">
      <c r="A3" s="346" t="s">
        <v>35</v>
      </c>
    </row>
    <row r="4" spans="1:18" s="2" customFormat="1" ht="23.5" customHeight="1" thickBot="1" x14ac:dyDescent="0.4">
      <c r="A4" s="337" t="s">
        <v>171</v>
      </c>
      <c r="B4" s="70"/>
      <c r="C4" s="70"/>
      <c r="D4" s="70"/>
      <c r="E4" s="70"/>
      <c r="F4" s="70"/>
      <c r="G4" s="70"/>
      <c r="H4" s="70"/>
      <c r="I4" s="70"/>
      <c r="J4" s="70"/>
      <c r="K4" s="70"/>
      <c r="L4" s="70"/>
    </row>
    <row r="5" spans="1:18" s="36" customFormat="1" ht="93.5" thickBot="1" x14ac:dyDescent="0.4">
      <c r="A5" s="225" t="s">
        <v>153</v>
      </c>
      <c r="B5" s="225" t="s">
        <v>154</v>
      </c>
      <c r="C5" s="226" t="s">
        <v>202</v>
      </c>
      <c r="D5" s="226" t="s">
        <v>155</v>
      </c>
      <c r="E5" s="227" t="s">
        <v>198</v>
      </c>
      <c r="F5" s="227" t="s">
        <v>209</v>
      </c>
      <c r="G5" s="227" t="s">
        <v>185</v>
      </c>
      <c r="H5" s="227" t="s">
        <v>170</v>
      </c>
      <c r="I5" s="227" t="s">
        <v>169</v>
      </c>
      <c r="J5" s="226" t="s">
        <v>203</v>
      </c>
      <c r="K5" s="227" t="s">
        <v>156</v>
      </c>
      <c r="L5" s="228" t="s">
        <v>157</v>
      </c>
    </row>
    <row r="6" spans="1:18" s="36" customFormat="1" ht="16" thickBot="1" x14ac:dyDescent="0.4">
      <c r="A6" s="229" t="s">
        <v>204</v>
      </c>
      <c r="B6" s="230"/>
      <c r="C6" s="231"/>
      <c r="D6" s="231"/>
      <c r="E6" s="232"/>
      <c r="F6" s="232"/>
      <c r="G6" s="232"/>
      <c r="H6" s="232"/>
      <c r="I6" s="232"/>
      <c r="J6" s="232"/>
      <c r="K6" s="232"/>
      <c r="L6" s="233"/>
    </row>
    <row r="7" spans="1:18" s="45" customFormat="1" ht="15.5" x14ac:dyDescent="0.35">
      <c r="A7" s="234"/>
      <c r="B7" s="235"/>
      <c r="C7" s="236"/>
      <c r="D7" s="237"/>
      <c r="E7" s="356"/>
      <c r="F7" s="357"/>
      <c r="G7" s="238"/>
      <c r="H7" s="358" t="str">
        <f>IF(D7&gt;0,((E7-F7)/D7)," ")</f>
        <v xml:space="preserve"> </v>
      </c>
      <c r="I7" s="239"/>
      <c r="J7" s="240"/>
      <c r="K7" s="360"/>
      <c r="L7" s="360"/>
    </row>
    <row r="8" spans="1:18" s="45" customFormat="1" ht="15.5" x14ac:dyDescent="0.35">
      <c r="A8" s="234"/>
      <c r="B8" s="235"/>
      <c r="C8" s="236"/>
      <c r="D8" s="237"/>
      <c r="E8" s="356"/>
      <c r="F8" s="357"/>
      <c r="G8" s="238"/>
      <c r="H8" s="359" t="str">
        <f>IF(D8&gt;0,((E8-F8)/D8)," ")</f>
        <v xml:space="preserve"> </v>
      </c>
      <c r="I8" s="239"/>
      <c r="J8" s="240"/>
      <c r="K8" s="360"/>
      <c r="L8" s="360"/>
      <c r="R8" s="45" t="s">
        <v>61</v>
      </c>
    </row>
    <row r="9" spans="1:18" s="45" customFormat="1" ht="15.5" x14ac:dyDescent="0.35">
      <c r="A9" s="234"/>
      <c r="B9" s="235"/>
      <c r="C9" s="236"/>
      <c r="D9" s="237"/>
      <c r="E9" s="356"/>
      <c r="F9" s="357"/>
      <c r="G9" s="238"/>
      <c r="H9" s="359" t="str">
        <f t="shared" ref="H9:H36" si="0">IF(D9&gt;0,((E9-F9)/D9)," ")</f>
        <v xml:space="preserve"> </v>
      </c>
      <c r="I9" s="239"/>
      <c r="J9" s="240"/>
      <c r="K9" s="360"/>
      <c r="L9" s="360"/>
      <c r="R9" s="45" t="s">
        <v>60</v>
      </c>
    </row>
    <row r="10" spans="1:18" s="45" customFormat="1" ht="15.5" x14ac:dyDescent="0.35">
      <c r="A10" s="234"/>
      <c r="B10" s="235"/>
      <c r="C10" s="236"/>
      <c r="D10" s="237"/>
      <c r="E10" s="356"/>
      <c r="F10" s="357"/>
      <c r="G10" s="238"/>
      <c r="H10" s="359" t="str">
        <f t="shared" si="0"/>
        <v xml:space="preserve"> </v>
      </c>
      <c r="I10" s="239"/>
      <c r="J10" s="240"/>
      <c r="K10" s="360"/>
      <c r="L10" s="360"/>
    </row>
    <row r="11" spans="1:18" s="45" customFormat="1" ht="15.5" x14ac:dyDescent="0.35">
      <c r="A11" s="234"/>
      <c r="B11" s="235"/>
      <c r="C11" s="236"/>
      <c r="D11" s="237"/>
      <c r="E11" s="356"/>
      <c r="F11" s="357"/>
      <c r="G11" s="238"/>
      <c r="H11" s="359" t="str">
        <f t="shared" si="0"/>
        <v xml:space="preserve"> </v>
      </c>
      <c r="I11" s="239"/>
      <c r="J11" s="240"/>
      <c r="K11" s="360"/>
      <c r="L11" s="360"/>
    </row>
    <row r="12" spans="1:18" s="45" customFormat="1" ht="15.5" x14ac:dyDescent="0.35">
      <c r="A12" s="234"/>
      <c r="B12" s="235"/>
      <c r="C12" s="236"/>
      <c r="D12" s="237"/>
      <c r="E12" s="356"/>
      <c r="F12" s="357"/>
      <c r="G12" s="238"/>
      <c r="H12" s="359" t="str">
        <f t="shared" si="0"/>
        <v xml:space="preserve"> </v>
      </c>
      <c r="I12" s="239"/>
      <c r="J12" s="240"/>
      <c r="K12" s="360"/>
      <c r="L12" s="360"/>
    </row>
    <row r="13" spans="1:18" s="45" customFormat="1" ht="15.5" x14ac:dyDescent="0.35">
      <c r="A13" s="234"/>
      <c r="B13" s="235"/>
      <c r="C13" s="236"/>
      <c r="D13" s="237"/>
      <c r="E13" s="356"/>
      <c r="F13" s="357"/>
      <c r="G13" s="238"/>
      <c r="H13" s="359" t="str">
        <f t="shared" si="0"/>
        <v xml:space="preserve"> </v>
      </c>
      <c r="I13" s="239"/>
      <c r="J13" s="240"/>
      <c r="K13" s="360"/>
      <c r="L13" s="360"/>
    </row>
    <row r="14" spans="1:18" s="45" customFormat="1" ht="15.5" x14ac:dyDescent="0.35">
      <c r="A14" s="234"/>
      <c r="B14" s="235"/>
      <c r="C14" s="236"/>
      <c r="D14" s="237"/>
      <c r="E14" s="356"/>
      <c r="F14" s="357"/>
      <c r="G14" s="238"/>
      <c r="H14" s="359" t="str">
        <f t="shared" si="0"/>
        <v xml:space="preserve"> </v>
      </c>
      <c r="I14" s="239"/>
      <c r="J14" s="240"/>
      <c r="K14" s="360"/>
      <c r="L14" s="360"/>
    </row>
    <row r="15" spans="1:18" s="45" customFormat="1" ht="15.5" x14ac:dyDescent="0.35">
      <c r="A15" s="234"/>
      <c r="B15" s="235"/>
      <c r="C15" s="236"/>
      <c r="D15" s="237"/>
      <c r="E15" s="356"/>
      <c r="F15" s="357"/>
      <c r="G15" s="238"/>
      <c r="H15" s="359" t="str">
        <f t="shared" si="0"/>
        <v xml:space="preserve"> </v>
      </c>
      <c r="I15" s="239"/>
      <c r="J15" s="240"/>
      <c r="K15" s="360"/>
      <c r="L15" s="360"/>
    </row>
    <row r="16" spans="1:18" s="45" customFormat="1" ht="15.5" x14ac:dyDescent="0.35">
      <c r="A16" s="234"/>
      <c r="B16" s="235"/>
      <c r="C16" s="236"/>
      <c r="D16" s="237"/>
      <c r="E16" s="356"/>
      <c r="F16" s="357"/>
      <c r="G16" s="238"/>
      <c r="H16" s="359" t="str">
        <f t="shared" si="0"/>
        <v xml:space="preserve"> </v>
      </c>
      <c r="I16" s="239"/>
      <c r="J16" s="240"/>
      <c r="K16" s="360"/>
      <c r="L16" s="360"/>
    </row>
    <row r="17" spans="1:12" s="45" customFormat="1" ht="15.5" x14ac:dyDescent="0.35">
      <c r="A17" s="234"/>
      <c r="B17" s="235"/>
      <c r="C17" s="236"/>
      <c r="D17" s="237"/>
      <c r="E17" s="356"/>
      <c r="F17" s="357"/>
      <c r="G17" s="238"/>
      <c r="H17" s="359" t="str">
        <f t="shared" si="0"/>
        <v xml:space="preserve"> </v>
      </c>
      <c r="I17" s="239"/>
      <c r="J17" s="240"/>
      <c r="K17" s="360"/>
      <c r="L17" s="360"/>
    </row>
    <row r="18" spans="1:12" s="45" customFormat="1" ht="15.5" x14ac:dyDescent="0.35">
      <c r="A18" s="234"/>
      <c r="B18" s="235"/>
      <c r="C18" s="236"/>
      <c r="D18" s="237"/>
      <c r="E18" s="356"/>
      <c r="F18" s="357"/>
      <c r="G18" s="238"/>
      <c r="H18" s="359" t="str">
        <f t="shared" si="0"/>
        <v xml:space="preserve"> </v>
      </c>
      <c r="I18" s="239"/>
      <c r="J18" s="240"/>
      <c r="K18" s="360"/>
      <c r="L18" s="360"/>
    </row>
    <row r="19" spans="1:12" s="45" customFormat="1" ht="15.5" x14ac:dyDescent="0.35">
      <c r="A19" s="234"/>
      <c r="B19" s="235"/>
      <c r="C19" s="236"/>
      <c r="D19" s="237"/>
      <c r="E19" s="356"/>
      <c r="F19" s="357"/>
      <c r="G19" s="238"/>
      <c r="H19" s="359" t="str">
        <f t="shared" si="0"/>
        <v xml:space="preserve"> </v>
      </c>
      <c r="I19" s="239"/>
      <c r="J19" s="240"/>
      <c r="K19" s="360"/>
      <c r="L19" s="360"/>
    </row>
    <row r="20" spans="1:12" s="45" customFormat="1" ht="15.5" x14ac:dyDescent="0.35">
      <c r="A20" s="234"/>
      <c r="B20" s="235"/>
      <c r="C20" s="236"/>
      <c r="D20" s="237"/>
      <c r="E20" s="356"/>
      <c r="F20" s="357"/>
      <c r="G20" s="238"/>
      <c r="H20" s="359" t="str">
        <f t="shared" si="0"/>
        <v xml:space="preserve"> </v>
      </c>
      <c r="I20" s="239"/>
      <c r="J20" s="240"/>
      <c r="K20" s="360"/>
      <c r="L20" s="360"/>
    </row>
    <row r="21" spans="1:12" s="45" customFormat="1" ht="15.5" x14ac:dyDescent="0.35">
      <c r="A21" s="234"/>
      <c r="B21" s="235"/>
      <c r="C21" s="236"/>
      <c r="D21" s="237"/>
      <c r="E21" s="356"/>
      <c r="F21" s="357"/>
      <c r="G21" s="238"/>
      <c r="H21" s="359" t="str">
        <f t="shared" si="0"/>
        <v xml:space="preserve"> </v>
      </c>
      <c r="I21" s="239"/>
      <c r="J21" s="240"/>
      <c r="K21" s="360"/>
      <c r="L21" s="360"/>
    </row>
    <row r="22" spans="1:12" s="45" customFormat="1" ht="15.5" x14ac:dyDescent="0.35">
      <c r="A22" s="234"/>
      <c r="B22" s="235"/>
      <c r="C22" s="236"/>
      <c r="D22" s="237"/>
      <c r="E22" s="356"/>
      <c r="F22" s="357"/>
      <c r="G22" s="238"/>
      <c r="H22" s="359" t="str">
        <f t="shared" si="0"/>
        <v xml:space="preserve"> </v>
      </c>
      <c r="I22" s="239"/>
      <c r="J22" s="240"/>
      <c r="K22" s="360"/>
      <c r="L22" s="360"/>
    </row>
    <row r="23" spans="1:12" s="45" customFormat="1" ht="15.5" x14ac:dyDescent="0.35">
      <c r="A23" s="234"/>
      <c r="B23" s="235"/>
      <c r="C23" s="236"/>
      <c r="D23" s="237"/>
      <c r="E23" s="356"/>
      <c r="F23" s="357"/>
      <c r="G23" s="238"/>
      <c r="H23" s="359" t="str">
        <f t="shared" si="0"/>
        <v xml:space="preserve"> </v>
      </c>
      <c r="I23" s="239"/>
      <c r="J23" s="240"/>
      <c r="K23" s="360"/>
      <c r="L23" s="360"/>
    </row>
    <row r="24" spans="1:12" s="45" customFormat="1" ht="15.5" x14ac:dyDescent="0.35">
      <c r="A24" s="234"/>
      <c r="B24" s="235"/>
      <c r="C24" s="236"/>
      <c r="D24" s="237"/>
      <c r="E24" s="356"/>
      <c r="F24" s="357"/>
      <c r="G24" s="238"/>
      <c r="H24" s="359" t="str">
        <f t="shared" si="0"/>
        <v xml:space="preserve"> </v>
      </c>
      <c r="I24" s="239"/>
      <c r="J24" s="240"/>
      <c r="K24" s="360"/>
      <c r="L24" s="360"/>
    </row>
    <row r="25" spans="1:12" s="45" customFormat="1" ht="15.5" x14ac:dyDescent="0.35">
      <c r="A25" s="234"/>
      <c r="B25" s="235"/>
      <c r="C25" s="236"/>
      <c r="D25" s="237"/>
      <c r="E25" s="356"/>
      <c r="F25" s="357"/>
      <c r="G25" s="238"/>
      <c r="H25" s="359" t="str">
        <f t="shared" si="0"/>
        <v xml:space="preserve"> </v>
      </c>
      <c r="I25" s="239"/>
      <c r="J25" s="240"/>
      <c r="K25" s="360"/>
      <c r="L25" s="360"/>
    </row>
    <row r="26" spans="1:12" s="45" customFormat="1" ht="15.5" x14ac:dyDescent="0.35">
      <c r="A26" s="234"/>
      <c r="B26" s="235"/>
      <c r="C26" s="236"/>
      <c r="D26" s="237"/>
      <c r="E26" s="356"/>
      <c r="F26" s="357"/>
      <c r="G26" s="238"/>
      <c r="H26" s="359" t="str">
        <f t="shared" si="0"/>
        <v xml:space="preserve"> </v>
      </c>
      <c r="I26" s="239"/>
      <c r="J26" s="240"/>
      <c r="K26" s="360"/>
      <c r="L26" s="360"/>
    </row>
    <row r="27" spans="1:12" s="45" customFormat="1" ht="15.5" x14ac:dyDescent="0.35">
      <c r="A27" s="234"/>
      <c r="B27" s="235"/>
      <c r="C27" s="236"/>
      <c r="D27" s="237"/>
      <c r="E27" s="356"/>
      <c r="F27" s="357"/>
      <c r="G27" s="238"/>
      <c r="H27" s="359" t="str">
        <f t="shared" si="0"/>
        <v xml:space="preserve"> </v>
      </c>
      <c r="I27" s="239"/>
      <c r="J27" s="240"/>
      <c r="K27" s="360"/>
      <c r="L27" s="360"/>
    </row>
    <row r="28" spans="1:12" s="45" customFormat="1" ht="15.5" x14ac:dyDescent="0.35">
      <c r="A28" s="234"/>
      <c r="B28" s="235"/>
      <c r="C28" s="236"/>
      <c r="D28" s="237"/>
      <c r="E28" s="356"/>
      <c r="F28" s="357"/>
      <c r="G28" s="238"/>
      <c r="H28" s="359" t="str">
        <f t="shared" si="0"/>
        <v xml:space="preserve"> </v>
      </c>
      <c r="I28" s="239"/>
      <c r="J28" s="240"/>
      <c r="K28" s="360"/>
      <c r="L28" s="360"/>
    </row>
    <row r="29" spans="1:12" s="45" customFormat="1" ht="15.5" x14ac:dyDescent="0.35">
      <c r="A29" s="234"/>
      <c r="B29" s="235"/>
      <c r="C29" s="236"/>
      <c r="D29" s="237"/>
      <c r="E29" s="356"/>
      <c r="F29" s="357"/>
      <c r="G29" s="238"/>
      <c r="H29" s="359" t="str">
        <f t="shared" si="0"/>
        <v xml:space="preserve"> </v>
      </c>
      <c r="I29" s="239"/>
      <c r="J29" s="240"/>
      <c r="K29" s="360"/>
      <c r="L29" s="360"/>
    </row>
    <row r="30" spans="1:12" s="45" customFormat="1" ht="15.5" x14ac:dyDescent="0.35">
      <c r="A30" s="234"/>
      <c r="B30" s="235"/>
      <c r="C30" s="236"/>
      <c r="D30" s="237"/>
      <c r="E30" s="356"/>
      <c r="F30" s="357"/>
      <c r="G30" s="238"/>
      <c r="H30" s="359" t="str">
        <f t="shared" si="0"/>
        <v xml:space="preserve"> </v>
      </c>
      <c r="I30" s="239"/>
      <c r="J30" s="240"/>
      <c r="K30" s="360"/>
      <c r="L30" s="360"/>
    </row>
    <row r="31" spans="1:12" s="45" customFormat="1" ht="15.5" x14ac:dyDescent="0.35">
      <c r="A31" s="234"/>
      <c r="B31" s="235"/>
      <c r="C31" s="236"/>
      <c r="D31" s="237"/>
      <c r="E31" s="356"/>
      <c r="F31" s="357"/>
      <c r="G31" s="238"/>
      <c r="H31" s="359" t="str">
        <f t="shared" si="0"/>
        <v xml:space="preserve"> </v>
      </c>
      <c r="I31" s="239"/>
      <c r="J31" s="240"/>
      <c r="K31" s="360"/>
      <c r="L31" s="360"/>
    </row>
    <row r="32" spans="1:12" s="45" customFormat="1" ht="15.5" x14ac:dyDescent="0.35">
      <c r="A32" s="234"/>
      <c r="B32" s="235"/>
      <c r="C32" s="236"/>
      <c r="D32" s="237"/>
      <c r="E32" s="356"/>
      <c r="F32" s="357"/>
      <c r="G32" s="238"/>
      <c r="H32" s="359" t="str">
        <f t="shared" si="0"/>
        <v xml:space="preserve"> </v>
      </c>
      <c r="I32" s="239"/>
      <c r="J32" s="240"/>
      <c r="K32" s="360"/>
      <c r="L32" s="360"/>
    </row>
    <row r="33" spans="1:12" s="45" customFormat="1" ht="15.5" x14ac:dyDescent="0.35">
      <c r="A33" s="234"/>
      <c r="B33" s="235"/>
      <c r="C33" s="236"/>
      <c r="D33" s="237"/>
      <c r="E33" s="356"/>
      <c r="F33" s="357"/>
      <c r="G33" s="238"/>
      <c r="H33" s="359" t="str">
        <f t="shared" si="0"/>
        <v xml:space="preserve"> </v>
      </c>
      <c r="I33" s="239"/>
      <c r="J33" s="240"/>
      <c r="K33" s="360"/>
      <c r="L33" s="360"/>
    </row>
    <row r="34" spans="1:12" s="45" customFormat="1" ht="15.5" x14ac:dyDescent="0.35">
      <c r="A34" s="234"/>
      <c r="B34" s="235"/>
      <c r="C34" s="236"/>
      <c r="D34" s="237"/>
      <c r="E34" s="356"/>
      <c r="F34" s="357"/>
      <c r="G34" s="238"/>
      <c r="H34" s="359" t="str">
        <f t="shared" si="0"/>
        <v xml:space="preserve"> </v>
      </c>
      <c r="I34" s="239"/>
      <c r="J34" s="240"/>
      <c r="K34" s="360"/>
      <c r="L34" s="360"/>
    </row>
    <row r="35" spans="1:12" s="45" customFormat="1" ht="15.5" x14ac:dyDescent="0.35">
      <c r="A35" s="234"/>
      <c r="B35" s="235"/>
      <c r="C35" s="236"/>
      <c r="D35" s="237"/>
      <c r="E35" s="356"/>
      <c r="F35" s="357"/>
      <c r="G35" s="238"/>
      <c r="H35" s="359" t="str">
        <f t="shared" si="0"/>
        <v xml:space="preserve"> </v>
      </c>
      <c r="I35" s="239"/>
      <c r="J35" s="240"/>
      <c r="K35" s="360"/>
      <c r="L35" s="360"/>
    </row>
    <row r="36" spans="1:12" s="45" customFormat="1" ht="15.5" x14ac:dyDescent="0.35">
      <c r="A36" s="234"/>
      <c r="B36" s="235"/>
      <c r="C36" s="236"/>
      <c r="D36" s="237"/>
      <c r="E36" s="356"/>
      <c r="F36" s="357"/>
      <c r="G36" s="238"/>
      <c r="H36" s="359" t="str">
        <f t="shared" si="0"/>
        <v xml:space="preserve"> </v>
      </c>
      <c r="I36" s="239"/>
      <c r="J36" s="240"/>
      <c r="K36" s="360"/>
      <c r="L36" s="360"/>
    </row>
    <row r="37" spans="1:12" ht="15.5" x14ac:dyDescent="0.35">
      <c r="A37" s="241"/>
      <c r="B37" s="242"/>
      <c r="C37" s="243"/>
      <c r="D37" s="244"/>
      <c r="E37" s="245"/>
      <c r="F37" s="245"/>
      <c r="G37" s="245"/>
      <c r="H37" s="245"/>
      <c r="I37" s="245"/>
      <c r="J37" s="245"/>
      <c r="K37" s="361" t="s">
        <v>175</v>
      </c>
      <c r="L37" s="362">
        <f>SUM(L7:L36)</f>
        <v>0</v>
      </c>
    </row>
    <row r="38" spans="1:12" ht="15.5" x14ac:dyDescent="0.35">
      <c r="A38" s="83" t="s">
        <v>52</v>
      </c>
      <c r="B38" s="83"/>
      <c r="C38" s="430">
        <f>Certification!$C$7</f>
        <v>0</v>
      </c>
      <c r="D38" s="431"/>
      <c r="E38" s="432"/>
      <c r="G38" s="121"/>
      <c r="H38" s="94"/>
      <c r="I38" s="94"/>
      <c r="J38" s="94"/>
      <c r="K38" s="247"/>
      <c r="L38" s="248"/>
    </row>
    <row r="39" spans="1:12" ht="15.5" x14ac:dyDescent="0.35">
      <c r="A39" s="83" t="s">
        <v>55</v>
      </c>
      <c r="B39" s="83"/>
      <c r="C39" s="433">
        <f>Certification!$G$7</f>
        <v>0</v>
      </c>
      <c r="D39" s="431"/>
      <c r="E39" s="432"/>
      <c r="G39" s="121"/>
      <c r="H39" s="94"/>
      <c r="I39" s="94"/>
      <c r="J39" s="94"/>
      <c r="K39" s="247"/>
      <c r="L39" s="248"/>
    </row>
    <row r="40" spans="1:12" ht="15.5" x14ac:dyDescent="0.35">
      <c r="A40" s="83" t="s">
        <v>0</v>
      </c>
      <c r="B40" s="83"/>
      <c r="C40" s="430" t="str">
        <f>Certification!$A$5</f>
        <v>SFY 2019-20</v>
      </c>
      <c r="D40" s="431"/>
      <c r="E40" s="432"/>
      <c r="G40" s="121"/>
      <c r="H40" s="94"/>
      <c r="I40" s="94"/>
      <c r="J40" s="94"/>
      <c r="K40" s="247"/>
      <c r="L40" s="248"/>
    </row>
    <row r="41" spans="1:12" hidden="1" x14ac:dyDescent="0.3">
      <c r="B41" s="38"/>
      <c r="C41" s="39"/>
      <c r="D41" s="40"/>
      <c r="E41" s="41"/>
      <c r="F41" s="41"/>
      <c r="G41" s="41"/>
      <c r="H41" s="41"/>
      <c r="I41" s="41"/>
      <c r="J41" s="41"/>
      <c r="K41" s="41"/>
      <c r="L41" s="38"/>
    </row>
    <row r="42" spans="1:12" hidden="1" x14ac:dyDescent="0.3">
      <c r="B42" s="38"/>
      <c r="C42" s="39"/>
      <c r="D42" s="40"/>
      <c r="E42" s="41"/>
      <c r="F42" s="41"/>
      <c r="G42" s="41"/>
      <c r="H42" s="41"/>
      <c r="I42" s="41"/>
      <c r="J42" s="41"/>
      <c r="K42" s="41"/>
      <c r="L42" s="38"/>
    </row>
    <row r="43" spans="1:12" hidden="1" x14ac:dyDescent="0.3">
      <c r="B43" s="38"/>
      <c r="C43" s="39"/>
      <c r="D43" s="40"/>
      <c r="E43" s="41"/>
      <c r="F43" s="41"/>
      <c r="G43" s="41"/>
      <c r="H43" s="41"/>
      <c r="I43" s="41"/>
      <c r="J43" s="41"/>
      <c r="K43" s="41"/>
      <c r="L43" s="38"/>
    </row>
    <row r="44" spans="1:12" hidden="1" x14ac:dyDescent="0.3">
      <c r="B44" s="38"/>
      <c r="C44" s="39"/>
      <c r="D44" s="40"/>
      <c r="E44" s="41"/>
      <c r="F44" s="41"/>
      <c r="G44" s="41"/>
      <c r="H44" s="41"/>
      <c r="I44" s="41"/>
      <c r="J44" s="41"/>
      <c r="K44" s="41"/>
      <c r="L44" s="38"/>
    </row>
    <row r="45" spans="1:12" hidden="1" x14ac:dyDescent="0.3">
      <c r="B45" s="38"/>
      <c r="C45" s="39"/>
      <c r="D45" s="40"/>
      <c r="E45" s="41"/>
      <c r="F45" s="41"/>
      <c r="G45" s="41"/>
      <c r="H45" s="41"/>
      <c r="I45" s="41"/>
      <c r="J45" s="41"/>
      <c r="K45" s="41"/>
      <c r="L45" s="38"/>
    </row>
    <row r="46" spans="1:12" hidden="1" x14ac:dyDescent="0.3">
      <c r="B46" s="38"/>
      <c r="C46" s="39"/>
      <c r="D46" s="40"/>
      <c r="E46" s="41"/>
      <c r="F46" s="41"/>
      <c r="G46" s="41"/>
      <c r="H46" s="41"/>
      <c r="I46" s="41"/>
      <c r="J46" s="41"/>
      <c r="K46" s="41"/>
      <c r="L46" s="38"/>
    </row>
    <row r="47" spans="1:12" hidden="1" x14ac:dyDescent="0.3">
      <c r="B47" s="38"/>
      <c r="C47" s="39"/>
      <c r="D47" s="40"/>
      <c r="E47" s="41"/>
      <c r="F47" s="41"/>
      <c r="G47" s="41"/>
      <c r="H47" s="41"/>
      <c r="I47" s="41"/>
      <c r="J47" s="41"/>
      <c r="K47" s="41"/>
      <c r="L47" s="38"/>
    </row>
    <row r="48" spans="1:12" hidden="1" x14ac:dyDescent="0.3">
      <c r="B48" s="38"/>
      <c r="C48" s="39"/>
      <c r="D48" s="40"/>
      <c r="E48" s="41"/>
      <c r="F48" s="41"/>
      <c r="G48" s="41"/>
      <c r="H48" s="41"/>
      <c r="I48" s="41"/>
      <c r="J48" s="41"/>
      <c r="K48" s="41"/>
      <c r="L48" s="38"/>
    </row>
    <row r="49" spans="2:12" hidden="1" x14ac:dyDescent="0.3">
      <c r="B49" s="38"/>
      <c r="C49" s="39"/>
      <c r="D49" s="40"/>
      <c r="E49" s="41"/>
      <c r="F49" s="41"/>
      <c r="G49" s="41"/>
      <c r="H49" s="41"/>
      <c r="I49" s="41"/>
      <c r="J49" s="41"/>
      <c r="K49" s="41"/>
      <c r="L49" s="38"/>
    </row>
    <row r="50" spans="2:12" hidden="1" x14ac:dyDescent="0.3">
      <c r="B50" s="38"/>
      <c r="C50" s="39"/>
      <c r="D50" s="40"/>
      <c r="E50" s="41"/>
      <c r="F50" s="41"/>
      <c r="G50" s="41"/>
      <c r="H50" s="41"/>
      <c r="I50" s="41"/>
      <c r="J50" s="41"/>
      <c r="K50" s="41"/>
      <c r="L50" s="38"/>
    </row>
    <row r="51" spans="2:12" hidden="1" x14ac:dyDescent="0.3">
      <c r="B51" s="38"/>
      <c r="C51" s="39"/>
      <c r="D51" s="40"/>
      <c r="E51" s="41"/>
      <c r="F51" s="41"/>
      <c r="G51" s="41"/>
      <c r="H51" s="41"/>
      <c r="I51" s="41"/>
      <c r="J51" s="41"/>
      <c r="K51" s="41"/>
      <c r="L51" s="38"/>
    </row>
    <row r="52" spans="2:12" hidden="1" x14ac:dyDescent="0.3">
      <c r="B52" s="38"/>
      <c r="C52" s="39"/>
      <c r="D52" s="40"/>
      <c r="E52" s="41"/>
      <c r="F52" s="41"/>
      <c r="G52" s="41"/>
      <c r="H52" s="41"/>
      <c r="I52" s="41"/>
      <c r="J52" s="41"/>
      <c r="K52" s="41"/>
      <c r="L52" s="38"/>
    </row>
    <row r="53" spans="2:12" hidden="1" x14ac:dyDescent="0.3">
      <c r="B53" s="38"/>
      <c r="C53" s="39"/>
      <c r="D53" s="40"/>
      <c r="E53" s="41"/>
      <c r="F53" s="41"/>
      <c r="G53" s="41"/>
      <c r="H53" s="41"/>
      <c r="I53" s="41"/>
      <c r="J53" s="41"/>
      <c r="K53" s="41"/>
      <c r="L53" s="38"/>
    </row>
    <row r="54" spans="2:12" hidden="1" x14ac:dyDescent="0.3">
      <c r="B54" s="38"/>
      <c r="C54" s="39"/>
      <c r="D54" s="40"/>
      <c r="E54" s="41"/>
      <c r="F54" s="41"/>
      <c r="G54" s="41"/>
      <c r="H54" s="41"/>
      <c r="I54" s="41"/>
      <c r="J54" s="41"/>
      <c r="K54" s="41"/>
      <c r="L54" s="38"/>
    </row>
    <row r="55" spans="2:12" hidden="1" x14ac:dyDescent="0.3">
      <c r="B55" s="38"/>
      <c r="C55" s="39"/>
      <c r="D55" s="40"/>
      <c r="E55" s="41"/>
      <c r="F55" s="41"/>
      <c r="G55" s="41"/>
      <c r="H55" s="41"/>
      <c r="I55" s="41"/>
      <c r="J55" s="41"/>
      <c r="K55" s="41"/>
      <c r="L55" s="38"/>
    </row>
    <row r="56" spans="2:12" hidden="1" x14ac:dyDescent="0.3">
      <c r="B56" s="38"/>
      <c r="C56" s="39"/>
      <c r="D56" s="40"/>
      <c r="E56" s="41"/>
      <c r="F56" s="41"/>
      <c r="G56" s="41"/>
      <c r="H56" s="41"/>
      <c r="I56" s="41"/>
      <c r="J56" s="41"/>
      <c r="K56" s="41"/>
      <c r="L56" s="38"/>
    </row>
    <row r="57" spans="2:12" hidden="1" x14ac:dyDescent="0.3">
      <c r="B57" s="38"/>
      <c r="C57" s="39"/>
      <c r="D57" s="40"/>
      <c r="E57" s="41"/>
      <c r="F57" s="41"/>
      <c r="G57" s="41"/>
      <c r="H57" s="41"/>
      <c r="I57" s="41"/>
      <c r="J57" s="41"/>
      <c r="K57" s="41"/>
      <c r="L57" s="38"/>
    </row>
    <row r="58" spans="2:12" hidden="1" x14ac:dyDescent="0.3">
      <c r="B58" s="38"/>
      <c r="C58" s="39"/>
      <c r="D58" s="40"/>
      <c r="E58" s="41"/>
      <c r="F58" s="41"/>
      <c r="G58" s="41"/>
      <c r="H58" s="41"/>
      <c r="I58" s="41"/>
      <c r="J58" s="41"/>
      <c r="K58" s="41"/>
      <c r="L58" s="38"/>
    </row>
    <row r="59" spans="2:12" hidden="1" x14ac:dyDescent="0.3">
      <c r="B59" s="38"/>
      <c r="C59" s="39"/>
      <c r="D59" s="40"/>
      <c r="E59" s="41"/>
      <c r="F59" s="41"/>
      <c r="G59" s="41"/>
      <c r="H59" s="41"/>
      <c r="I59" s="41"/>
      <c r="J59" s="41"/>
      <c r="K59" s="41"/>
      <c r="L59" s="38"/>
    </row>
  </sheetData>
  <sheetProtection algorithmName="SHA-512" hashValue="qIV/ReFpyq1FVlKPkHlnzz8vZLu8S4xn9/JvPt+45pCkpj4F1GQmZ6mNRE863A0N3/r7TDlQB2qENQjihVWflg==" saltValue="x1Q+5rJ9pynoqWIIxQy1yw==" spinCount="100000" sheet="1" objects="1" scenarios="1"/>
  <dataConsolidate/>
  <dataValidations count="14">
    <dataValidation type="decimal" operator="greaterThan" allowBlank="1" showInputMessage="1" showErrorMessage="1" prompt="Please indicate whether this asset was retired during the cost report period." sqref="J9" xr:uid="{00000000-0002-0000-0600-000000000000}">
      <formula1>0</formula1>
    </dataValidation>
    <dataValidation allowBlank="1" showInputMessage="1" showErrorMessage="1" prompt="Press TAB to move input areas" sqref="A1" xr:uid="{00000000-0002-0000-0600-000001000000}"/>
    <dataValidation type="decimal" operator="greaterThan" allowBlank="1" showInputMessage="1" showErrorMessage="1" prompt="If asset was not retired, leave blank_x000a_" sqref="J7:J36" xr:uid="{00000000-0002-0000-0600-000002000000}">
      <formula1>0</formula1>
    </dataValidation>
    <dataValidation type="decimal" operator="greaterThanOrEqual" allowBlank="1" showInputMessage="1" showErrorMessage="1" prompt="Enter the expenditures from federal resources or grants that your LEA received to offset the asset’s purchase price.  " sqref="F7:F36" xr:uid="{00000000-0002-0000-0600-000003000000}">
      <formula1>0</formula1>
    </dataValidation>
    <dataValidation type="date" operator="greaterThan" allowBlank="1" showInputMessage="1" showErrorMessage="1" prompt="Report the date that the asset was placed into service (not the date the item was purchased).  Enter the data in MM/YYYY format.  Do not use “various”.  " sqref="C7:C36" xr:uid="{00000000-0002-0000-0600-000004000000}">
      <formula1>32874</formula1>
    </dataValidation>
    <dataValidation type="list" showInputMessage="1" showErrorMessage="1" prompt="Please indicate whether this asset was retired during the cost report period._x000a_" sqref="I7:I36" xr:uid="{00000000-0002-0000-0600-000005000000}">
      <formula1>$R$8:$R$9</formula1>
    </dataValidation>
    <dataValidation operator="greaterThanOrEqual" allowBlank="1" showInputMessage="1" showErrorMessage="1" sqref="H7:H36" xr:uid="{00000000-0002-0000-0600-000006000000}"/>
    <dataValidation type="decimal" operator="greaterThan" allowBlank="1" showInputMessage="1" showErrorMessage="1" prompt="Enter the estimated useful life of the asset according to GAAP or the most recent publication of the “Estimated Useful Lives of Depreciable Hospital Assets”, published by the American Hospital Association. " sqref="D7:D36" xr:uid="{00000000-0002-0000-0600-000007000000}">
      <formula1>0</formula1>
    </dataValidation>
    <dataValidation allowBlank="1" showInputMessage="1" showErrorMessage="1" prompt="Report the asset identification number (if applicable) used in the LEA’s accounting system." sqref="A7:A36" xr:uid="{00000000-0002-0000-0600-000008000000}"/>
    <dataValidation allowBlank="1" showInputMessage="1" showErrorMessage="1" prompt="Report the specific type of asset being depreciated.  Do not combine items under a generic description such as “various” or “equipment”.  " sqref="B7:B36" xr:uid="{00000000-0002-0000-0600-000009000000}"/>
    <dataValidation type="decimal" operator="greaterThan" allowBlank="1" showInputMessage="1" showErrorMessage="1" prompt="Enter the amount of the asset's cost that will be depreciated.  The depreciable cost is the cost minus the expected salvage value.  " sqref="E7:E36" xr:uid="{00000000-0002-0000-0600-00000A000000}">
      <formula1>0</formula1>
    </dataValidation>
    <dataValidation allowBlank="1" showInputMessage="1" showErrorMessage="1" prompt="Enter the resource code account number(s) where the federal resources or grants are booked in your SACS system.  If revenues are booked in multiple accounts, separate account numbers with a comma." sqref="G7:G36" xr:uid="{00000000-0002-0000-0600-00000B000000}"/>
    <dataValidation allowBlank="1" showInputMessage="1" showErrorMessage="1" prompt="Report the prior period(s) accumulated depreciation.  This represents the amount that the equipment has depreciated since the date placed into service.  " sqref="K7:K36" xr:uid="{00000000-0002-0000-0600-00000C000000}"/>
    <dataValidation allowBlank="1" showInputMessage="1" showErrorMessage="1" prompt="Report the depreciation for the asset for the cost report period.  This figure represents the amount that the equipment has depreciated during the current fiscal year.  " sqref="L7:L36" xr:uid="{00000000-0002-0000-0600-00000D000000}"/>
  </dataValidations>
  <printOptions horizontalCentered="1"/>
  <pageMargins left="0.2" right="0.2" top="0.7" bottom="0.65" header="0.3" footer="0.3"/>
  <pageSetup scale="74" orientation="landscape" r:id="rId1"/>
  <headerFooter>
    <oddFooter>&amp;L&amp;"Arial,Regular"&amp;12DHCS 6299 (11/2021)&amp;C &amp;R&amp;"Arial,Regular"&amp;12Page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M36"/>
  <sheetViews>
    <sheetView topLeftCell="A4" zoomScale="85" zoomScaleNormal="85" zoomScaleSheetLayoutView="100" workbookViewId="0"/>
  </sheetViews>
  <sheetFormatPr defaultColWidth="0" defaultRowHeight="12.5" zeroHeight="1" x14ac:dyDescent="0.25"/>
  <cols>
    <col min="1" max="1" width="3.69921875" style="2" bestFit="1" customWidth="1"/>
    <col min="2" max="2" width="45.796875" style="2" customWidth="1"/>
    <col min="3" max="3" width="19.59765625" style="2" customWidth="1"/>
    <col min="4" max="4" width="20.19921875" style="2" customWidth="1"/>
    <col min="5" max="5" width="23" style="2" customWidth="1"/>
    <col min="6" max="6" width="23.19921875" style="2" customWidth="1"/>
    <col min="7" max="7" width="14.3984375" style="2" customWidth="1"/>
    <col min="8" max="8" width="13.69921875" style="2" customWidth="1"/>
    <col min="9" max="9" width="9.19921875" style="2" hidden="1" customWidth="1"/>
    <col min="10" max="13" width="0" style="2" hidden="1" customWidth="1"/>
    <col min="14" max="16384" width="9.296875" style="2" hidden="1"/>
  </cols>
  <sheetData>
    <row r="1" spans="1:13" ht="15.5" x14ac:dyDescent="0.35">
      <c r="A1" s="332" t="s">
        <v>56</v>
      </c>
    </row>
    <row r="2" spans="1:13" ht="15.5" x14ac:dyDescent="0.35">
      <c r="A2" s="346" t="s">
        <v>53</v>
      </c>
    </row>
    <row r="3" spans="1:13" ht="15.5" x14ac:dyDescent="0.35">
      <c r="A3" s="346" t="s">
        <v>35</v>
      </c>
      <c r="B3" s="83"/>
      <c r="C3" s="83"/>
      <c r="D3" s="83"/>
      <c r="E3" s="83"/>
      <c r="F3" s="83"/>
      <c r="G3" s="83"/>
      <c r="H3" s="83"/>
      <c r="I3" s="83"/>
      <c r="M3" s="11"/>
    </row>
    <row r="4" spans="1:13" ht="25" customHeight="1" x14ac:dyDescent="0.35">
      <c r="A4" s="337" t="s">
        <v>118</v>
      </c>
      <c r="B4" s="71"/>
      <c r="C4" s="71"/>
      <c r="D4" s="71"/>
      <c r="E4" s="71"/>
      <c r="F4" s="71"/>
      <c r="G4" s="71"/>
      <c r="H4" s="71"/>
      <c r="I4" s="77"/>
      <c r="J4" s="6"/>
      <c r="K4" s="6"/>
      <c r="L4" s="6"/>
      <c r="M4" s="6"/>
    </row>
    <row r="5" spans="1:13" ht="62" x14ac:dyDescent="0.35">
      <c r="A5" s="83"/>
      <c r="B5" s="149" t="s">
        <v>34</v>
      </c>
      <c r="C5" s="215" t="s">
        <v>272</v>
      </c>
      <c r="D5" s="215" t="s">
        <v>273</v>
      </c>
      <c r="E5" s="215" t="s">
        <v>211</v>
      </c>
      <c r="F5" s="215" t="s">
        <v>210</v>
      </c>
      <c r="G5" s="215" t="s">
        <v>50</v>
      </c>
      <c r="H5" s="215" t="s">
        <v>49</v>
      </c>
      <c r="I5" s="83"/>
    </row>
    <row r="6" spans="1:13" ht="18" customHeight="1" x14ac:dyDescent="0.35">
      <c r="A6" s="83"/>
      <c r="B6" s="216" t="s">
        <v>1</v>
      </c>
      <c r="C6" s="98" t="s">
        <v>2</v>
      </c>
      <c r="D6" s="98" t="s">
        <v>3</v>
      </c>
      <c r="E6" s="98" t="s">
        <v>4</v>
      </c>
      <c r="F6" s="98" t="s">
        <v>47</v>
      </c>
      <c r="G6" s="98" t="s">
        <v>5</v>
      </c>
      <c r="H6" s="98" t="s">
        <v>48</v>
      </c>
      <c r="I6" s="83"/>
    </row>
    <row r="7" spans="1:13" ht="15" customHeight="1" x14ac:dyDescent="0.35">
      <c r="A7" s="119" t="s">
        <v>6</v>
      </c>
      <c r="B7" s="83" t="s">
        <v>7</v>
      </c>
      <c r="C7" s="363"/>
      <c r="D7" s="363"/>
      <c r="E7" s="363"/>
      <c r="F7" s="366">
        <f t="shared" ref="F7:F29" si="0">(C7+D7)-E7</f>
        <v>0</v>
      </c>
      <c r="G7" s="249"/>
      <c r="H7" s="250"/>
      <c r="I7" s="83"/>
    </row>
    <row r="8" spans="1:13" ht="15" customHeight="1" x14ac:dyDescent="0.35">
      <c r="A8" s="119" t="s">
        <v>8</v>
      </c>
      <c r="B8" s="83" t="s">
        <v>9</v>
      </c>
      <c r="C8" s="363"/>
      <c r="D8" s="363"/>
      <c r="E8" s="363"/>
      <c r="F8" s="367">
        <f t="shared" si="0"/>
        <v>0</v>
      </c>
      <c r="G8" s="249"/>
      <c r="H8" s="250"/>
      <c r="I8" s="83"/>
    </row>
    <row r="9" spans="1:13" ht="15" customHeight="1" x14ac:dyDescent="0.35">
      <c r="A9" s="119" t="s">
        <v>10</v>
      </c>
      <c r="B9" s="79" t="s">
        <v>260</v>
      </c>
      <c r="C9" s="363"/>
      <c r="D9" s="363"/>
      <c r="E9" s="363"/>
      <c r="F9" s="367">
        <f t="shared" si="0"/>
        <v>0</v>
      </c>
      <c r="G9" s="249"/>
      <c r="H9" s="250"/>
      <c r="I9" s="83"/>
    </row>
    <row r="10" spans="1:13" ht="15" customHeight="1" x14ac:dyDescent="0.35">
      <c r="A10" s="119" t="s">
        <v>11</v>
      </c>
      <c r="B10" s="79" t="s">
        <v>363</v>
      </c>
      <c r="C10" s="363"/>
      <c r="D10" s="363"/>
      <c r="E10" s="363"/>
      <c r="F10" s="367">
        <f t="shared" si="0"/>
        <v>0</v>
      </c>
      <c r="G10" s="249"/>
      <c r="H10" s="250"/>
      <c r="I10" s="83"/>
    </row>
    <row r="11" spans="1:13" ht="15" customHeight="1" x14ac:dyDescent="0.35">
      <c r="A11" s="119" t="s">
        <v>12</v>
      </c>
      <c r="B11" s="79" t="s">
        <v>261</v>
      </c>
      <c r="C11" s="363"/>
      <c r="D11" s="363"/>
      <c r="E11" s="363"/>
      <c r="F11" s="367">
        <f t="shared" si="0"/>
        <v>0</v>
      </c>
      <c r="G11" s="249"/>
      <c r="H11" s="250"/>
      <c r="I11" s="83"/>
    </row>
    <row r="12" spans="1:13" ht="15" customHeight="1" x14ac:dyDescent="0.35">
      <c r="A12" s="119" t="s">
        <v>14</v>
      </c>
      <c r="B12" s="83" t="s">
        <v>163</v>
      </c>
      <c r="C12" s="363"/>
      <c r="D12" s="363"/>
      <c r="E12" s="363"/>
      <c r="F12" s="367">
        <f t="shared" si="0"/>
        <v>0</v>
      </c>
      <c r="G12" s="249"/>
      <c r="H12" s="250"/>
      <c r="I12" s="83"/>
    </row>
    <row r="13" spans="1:13" ht="15" customHeight="1" x14ac:dyDescent="0.35">
      <c r="A13" s="119" t="s">
        <v>16</v>
      </c>
      <c r="B13" s="83" t="s">
        <v>13</v>
      </c>
      <c r="C13" s="363"/>
      <c r="D13" s="363"/>
      <c r="E13" s="363"/>
      <c r="F13" s="367">
        <f t="shared" si="0"/>
        <v>0</v>
      </c>
      <c r="G13" s="249"/>
      <c r="H13" s="250"/>
      <c r="I13" s="83"/>
    </row>
    <row r="14" spans="1:13" ht="15" customHeight="1" x14ac:dyDescent="0.35">
      <c r="A14" s="119" t="s">
        <v>18</v>
      </c>
      <c r="B14" s="83" t="s">
        <v>15</v>
      </c>
      <c r="C14" s="363"/>
      <c r="D14" s="363"/>
      <c r="E14" s="363"/>
      <c r="F14" s="367">
        <f t="shared" si="0"/>
        <v>0</v>
      </c>
      <c r="G14" s="249"/>
      <c r="H14" s="250"/>
      <c r="I14" s="83"/>
    </row>
    <row r="15" spans="1:13" ht="15" customHeight="1" x14ac:dyDescent="0.35">
      <c r="A15" s="119" t="s">
        <v>20</v>
      </c>
      <c r="B15" s="83" t="s">
        <v>17</v>
      </c>
      <c r="C15" s="363"/>
      <c r="D15" s="363"/>
      <c r="E15" s="363"/>
      <c r="F15" s="367">
        <f t="shared" si="0"/>
        <v>0</v>
      </c>
      <c r="G15" s="249"/>
      <c r="H15" s="250"/>
      <c r="I15" s="83"/>
    </row>
    <row r="16" spans="1:13" ht="15" customHeight="1" x14ac:dyDescent="0.35">
      <c r="A16" s="119" t="s">
        <v>22</v>
      </c>
      <c r="B16" s="79" t="s">
        <v>105</v>
      </c>
      <c r="C16" s="363"/>
      <c r="D16" s="363"/>
      <c r="E16" s="363"/>
      <c r="F16" s="367">
        <f t="shared" si="0"/>
        <v>0</v>
      </c>
      <c r="G16" s="249"/>
      <c r="H16" s="250"/>
      <c r="I16" s="83"/>
    </row>
    <row r="17" spans="1:9" ht="15" customHeight="1" x14ac:dyDescent="0.35">
      <c r="A17" s="119" t="s">
        <v>24</v>
      </c>
      <c r="B17" s="83" t="s">
        <v>19</v>
      </c>
      <c r="C17" s="363"/>
      <c r="D17" s="363"/>
      <c r="E17" s="363"/>
      <c r="F17" s="367">
        <f t="shared" si="0"/>
        <v>0</v>
      </c>
      <c r="G17" s="249"/>
      <c r="H17" s="250"/>
      <c r="I17" s="83"/>
    </row>
    <row r="18" spans="1:9" ht="15" customHeight="1" x14ac:dyDescent="0.35">
      <c r="A18" s="119" t="s">
        <v>43</v>
      </c>
      <c r="B18" s="83" t="s">
        <v>21</v>
      </c>
      <c r="C18" s="363"/>
      <c r="D18" s="363"/>
      <c r="E18" s="363"/>
      <c r="F18" s="367">
        <f t="shared" si="0"/>
        <v>0</v>
      </c>
      <c r="G18" s="249"/>
      <c r="H18" s="250"/>
      <c r="I18" s="83"/>
    </row>
    <row r="19" spans="1:9" ht="15" customHeight="1" x14ac:dyDescent="0.35">
      <c r="A19" s="119" t="s">
        <v>45</v>
      </c>
      <c r="B19" s="79" t="s">
        <v>102</v>
      </c>
      <c r="C19" s="363"/>
      <c r="D19" s="363"/>
      <c r="E19" s="363"/>
      <c r="F19" s="367">
        <f t="shared" si="0"/>
        <v>0</v>
      </c>
      <c r="G19" s="249"/>
      <c r="H19" s="250"/>
      <c r="I19" s="83"/>
    </row>
    <row r="20" spans="1:9" ht="15" customHeight="1" x14ac:dyDescent="0.35">
      <c r="A20" s="119" t="s">
        <v>99</v>
      </c>
      <c r="B20" s="83" t="s">
        <v>23</v>
      </c>
      <c r="C20" s="363"/>
      <c r="D20" s="363"/>
      <c r="E20" s="363"/>
      <c r="F20" s="367">
        <f t="shared" si="0"/>
        <v>0</v>
      </c>
      <c r="G20" s="249"/>
      <c r="H20" s="250"/>
      <c r="I20" s="83"/>
    </row>
    <row r="21" spans="1:9" ht="15" customHeight="1" x14ac:dyDescent="0.35">
      <c r="A21" s="119" t="s">
        <v>101</v>
      </c>
      <c r="B21" s="79" t="s">
        <v>114</v>
      </c>
      <c r="C21" s="363"/>
      <c r="D21" s="363"/>
      <c r="E21" s="363"/>
      <c r="F21" s="367">
        <f t="shared" si="0"/>
        <v>0</v>
      </c>
      <c r="G21" s="249"/>
      <c r="H21" s="250"/>
      <c r="I21" s="83"/>
    </row>
    <row r="22" spans="1:9" ht="15" customHeight="1" x14ac:dyDescent="0.35">
      <c r="A22" s="119" t="s">
        <v>107</v>
      </c>
      <c r="B22" s="83" t="s">
        <v>25</v>
      </c>
      <c r="C22" s="363"/>
      <c r="D22" s="363"/>
      <c r="E22" s="363"/>
      <c r="F22" s="367">
        <f t="shared" si="0"/>
        <v>0</v>
      </c>
      <c r="G22" s="249"/>
      <c r="H22" s="250"/>
      <c r="I22" s="83"/>
    </row>
    <row r="23" spans="1:9" ht="15" customHeight="1" x14ac:dyDescent="0.35">
      <c r="A23" s="119" t="s">
        <v>108</v>
      </c>
      <c r="B23" s="79" t="s">
        <v>103</v>
      </c>
      <c r="C23" s="363"/>
      <c r="D23" s="363"/>
      <c r="E23" s="363"/>
      <c r="F23" s="367">
        <f t="shared" si="0"/>
        <v>0</v>
      </c>
      <c r="G23" s="249"/>
      <c r="H23" s="250"/>
      <c r="I23" s="83"/>
    </row>
    <row r="24" spans="1:9" ht="15" customHeight="1" x14ac:dyDescent="0.35">
      <c r="A24" s="119" t="s">
        <v>109</v>
      </c>
      <c r="B24" s="79" t="s">
        <v>106</v>
      </c>
      <c r="C24" s="363"/>
      <c r="D24" s="363"/>
      <c r="E24" s="363"/>
      <c r="F24" s="367">
        <f t="shared" si="0"/>
        <v>0</v>
      </c>
      <c r="G24" s="249"/>
      <c r="H24" s="250"/>
      <c r="I24" s="83"/>
    </row>
    <row r="25" spans="1:9" ht="15" customHeight="1" x14ac:dyDescent="0.35">
      <c r="A25" s="119" t="s">
        <v>117</v>
      </c>
      <c r="B25" s="214" t="s">
        <v>44</v>
      </c>
      <c r="C25" s="363"/>
      <c r="D25" s="363"/>
      <c r="E25" s="363"/>
      <c r="F25" s="367">
        <f t="shared" si="0"/>
        <v>0</v>
      </c>
      <c r="G25" s="249"/>
      <c r="H25" s="250"/>
      <c r="I25" s="83"/>
    </row>
    <row r="26" spans="1:9" ht="15" customHeight="1" x14ac:dyDescent="0.35">
      <c r="A26" s="119" t="s">
        <v>110</v>
      </c>
      <c r="B26" s="85" t="s">
        <v>46</v>
      </c>
      <c r="C26" s="363"/>
      <c r="D26" s="363"/>
      <c r="E26" s="363"/>
      <c r="F26" s="367">
        <f t="shared" si="0"/>
        <v>0</v>
      </c>
      <c r="G26" s="249"/>
      <c r="H26" s="250"/>
      <c r="I26" s="83"/>
    </row>
    <row r="27" spans="1:9" ht="15" customHeight="1" x14ac:dyDescent="0.35">
      <c r="A27" s="119" t="s">
        <v>111</v>
      </c>
      <c r="B27" s="79" t="s">
        <v>100</v>
      </c>
      <c r="C27" s="363"/>
      <c r="D27" s="363"/>
      <c r="E27" s="363"/>
      <c r="F27" s="367">
        <f t="shared" si="0"/>
        <v>0</v>
      </c>
      <c r="G27" s="249"/>
      <c r="H27" s="250"/>
      <c r="I27" s="83"/>
    </row>
    <row r="28" spans="1:9" ht="15" customHeight="1" x14ac:dyDescent="0.35">
      <c r="A28" s="119" t="s">
        <v>112</v>
      </c>
      <c r="B28" s="79" t="s">
        <v>104</v>
      </c>
      <c r="C28" s="363"/>
      <c r="D28" s="363"/>
      <c r="E28" s="363"/>
      <c r="F28" s="367">
        <f t="shared" si="0"/>
        <v>0</v>
      </c>
      <c r="G28" s="249"/>
      <c r="H28" s="250"/>
      <c r="I28" s="83"/>
    </row>
    <row r="29" spans="1:9" ht="15" customHeight="1" x14ac:dyDescent="0.35">
      <c r="A29" s="119" t="s">
        <v>113</v>
      </c>
      <c r="B29" s="79" t="s">
        <v>128</v>
      </c>
      <c r="C29" s="363"/>
      <c r="D29" s="363"/>
      <c r="E29" s="363"/>
      <c r="F29" s="367">
        <f t="shared" si="0"/>
        <v>0</v>
      </c>
      <c r="G29" s="249"/>
      <c r="H29" s="250"/>
      <c r="I29" s="83"/>
    </row>
    <row r="30" spans="1:9" ht="27.5" customHeight="1" thickBot="1" x14ac:dyDescent="0.4">
      <c r="A30" s="123"/>
      <c r="B30" s="252" t="s">
        <v>87</v>
      </c>
      <c r="C30" s="427">
        <f>SUM(C7:C29)</f>
        <v>0</v>
      </c>
      <c r="D30" s="427">
        <f>SUM(D7:D29)</f>
        <v>0</v>
      </c>
      <c r="E30" s="427">
        <f>SUM(E7:E29)</f>
        <v>0</v>
      </c>
      <c r="F30" s="427">
        <f>SUM(F7:F29)</f>
        <v>0</v>
      </c>
      <c r="G30" s="428">
        <f>SUM(G7:G29)</f>
        <v>0</v>
      </c>
      <c r="H30" s="253"/>
      <c r="I30" s="83"/>
    </row>
    <row r="31" spans="1:9" ht="31.75" customHeight="1" x14ac:dyDescent="0.35">
      <c r="A31" s="434"/>
      <c r="B31" s="435" t="s">
        <v>365</v>
      </c>
      <c r="C31" s="436">
        <f>C30*'Allocation Statistics'!B10</f>
        <v>0</v>
      </c>
      <c r="D31" s="167"/>
      <c r="E31" s="167"/>
      <c r="F31" s="167"/>
      <c r="G31" s="167"/>
      <c r="H31" s="253"/>
      <c r="I31" s="83"/>
    </row>
    <row r="32" spans="1:9" ht="15.5" x14ac:dyDescent="0.35">
      <c r="A32" s="83"/>
      <c r="B32" s="83" t="s">
        <v>52</v>
      </c>
      <c r="C32" s="364">
        <f>Certification!$C$7</f>
        <v>0</v>
      </c>
      <c r="D32" s="190"/>
      <c r="E32" s="190"/>
      <c r="F32" s="167"/>
      <c r="G32" s="167"/>
      <c r="H32" s="83"/>
      <c r="I32" s="83"/>
    </row>
    <row r="33" spans="1:9" ht="15.5" x14ac:dyDescent="0.35">
      <c r="A33" s="83"/>
      <c r="B33" s="83" t="s">
        <v>55</v>
      </c>
      <c r="C33" s="365">
        <f>Certification!$G$7</f>
        <v>0</v>
      </c>
      <c r="D33" s="190"/>
      <c r="E33" s="190"/>
      <c r="F33" s="167"/>
      <c r="G33" s="167"/>
      <c r="H33" s="83"/>
      <c r="I33" s="83"/>
    </row>
    <row r="34" spans="1:9" ht="15.5" x14ac:dyDescent="0.35">
      <c r="A34" s="83"/>
      <c r="B34" s="83" t="s">
        <v>0</v>
      </c>
      <c r="C34" s="321" t="str">
        <f>Certification!$A$5</f>
        <v>SFY 2019-20</v>
      </c>
      <c r="D34" s="190"/>
      <c r="E34" s="190"/>
      <c r="F34" s="254"/>
      <c r="G34" s="254"/>
      <c r="H34" s="83"/>
      <c r="I34" s="83"/>
    </row>
    <row r="35" spans="1:9" ht="15.5" hidden="1" x14ac:dyDescent="0.35">
      <c r="A35" s="83"/>
      <c r="B35" s="83"/>
      <c r="C35" s="83"/>
      <c r="D35" s="83"/>
      <c r="E35" s="83"/>
      <c r="F35" s="83"/>
      <c r="G35" s="83"/>
      <c r="H35" s="83"/>
      <c r="I35" s="83"/>
    </row>
    <row r="36" spans="1:9" hidden="1" x14ac:dyDescent="0.25">
      <c r="A36" s="18"/>
      <c r="B36" s="18"/>
      <c r="C36" s="18"/>
      <c r="D36" s="18"/>
      <c r="E36" s="18"/>
      <c r="F36" s="18"/>
      <c r="G36" s="18"/>
      <c r="H36" s="18"/>
    </row>
  </sheetData>
  <sheetProtection algorithmName="SHA-512" hashValue="EV19b9c5yiWsxtTzO0Ku7XqmeQoU/7lz/tPoaCQZX3RHKYn2FIxdMePJmmtsvjp8FocLB4q7yCUghjX5uOWMsg==" saltValue="2STW8TLTubhep6A2q1pYqA==" spinCount="100000" sheet="1" selectLockedCells="1"/>
  <protectedRanges>
    <protectedRange sqref="G7:H29" name="Range1"/>
  </protectedRanges>
  <customSheetViews>
    <customSheetView guid="{B5C9438F-069E-4498-AEA6-C01E918C6F69}">
      <selection activeCell="C22" sqref="C22"/>
      <pageMargins left="0.5" right="0.5" top="0.27" bottom="0.64" header="0.27" footer="0.25"/>
      <printOptions horizontalCentered="1"/>
      <pageSetup scale="99" orientation="portrait" r:id="rId1"/>
      <headerFooter alignWithMargins="0">
        <oddFooter>&amp;L&amp;8DHCS 2437 (7/11)&amp;CPage 5</oddFooter>
      </headerFooter>
    </customSheetView>
    <customSheetView guid="{28D847F1-2D20-4AB9-A0E0-FA308B0BA2E9}">
      <selection activeCell="C22" sqref="C22"/>
      <pageMargins left="0.5" right="0.5" top="0.27" bottom="0.64" header="0.27" footer="0.25"/>
      <printOptions horizontalCentered="1"/>
      <pageSetup scale="99" orientation="portrait" r:id="rId2"/>
      <headerFooter alignWithMargins="0">
        <oddFooter>&amp;L&amp;8DHCS 2437 (7/11)&amp;CPage 5</oddFooter>
      </headerFooter>
    </customSheetView>
    <customSheetView guid="{CF10811B-6A69-41CB-8E67-7565C095F74D}">
      <selection activeCell="C22" sqref="C22"/>
      <pageMargins left="0.5" right="0.5" top="0.27" bottom="0.64" header="0.27" footer="0.25"/>
      <printOptions horizontalCentered="1"/>
      <pageSetup scale="99" orientation="portrait" r:id="rId3"/>
      <headerFooter alignWithMargins="0">
        <oddFooter>&amp;L&amp;8DHCS 2437 (7/11)&amp;CPage 5</oddFooter>
      </headerFooter>
    </customSheetView>
  </customSheetViews>
  <phoneticPr fontId="0" type="noConversion"/>
  <dataValidations count="6">
    <dataValidation allowBlank="1" showInputMessage="1" showErrorMessage="1" prompt="Enter contractor costs reported under SACS code 5800" sqref="C7:C29" xr:uid="{00000000-0002-0000-0700-000000000000}"/>
    <dataValidation allowBlank="1" showInputMessage="1" showErrorMessage="1" prompt="Enter contractor costs reported under SACS code 5100" sqref="D7:D29" xr:uid="{00000000-0002-0000-0700-000001000000}"/>
    <dataValidation allowBlank="1" showInputMessage="1" showErrorMessage="1" prompt="Enter any federal resources or grants your LEA received for any qualified contracted practitioners billing LEA reimbursable services in the LEA BOP for the fiscal year. " sqref="E7:E29" xr:uid="{00000000-0002-0000-0700-000002000000}"/>
    <dataValidation allowBlank="1" showInputMessage="1" showErrorMessage="1" prompt="Enter total hours paid for contractors" sqref="G7:G29" xr:uid="{00000000-0002-0000-0700-000003000000}"/>
    <dataValidation allowBlank="1" showInputMessage="1" showErrorMessage="1" prompt="Enter average contract rate per hour. If &quot;Average Contract Rate Per Hour&quot; is not available in your accounting system, it may be estimated by dividing “Contractor Costs” by “Total Hours Paid” for the practitioner type.  " sqref="H7:H29" xr:uid="{00000000-0002-0000-0700-000004000000}"/>
    <dataValidation allowBlank="1" showInputMessage="1" showErrorMessage="1" prompt="Press TAB to move input areas" sqref="A1" xr:uid="{00000000-0002-0000-0700-000005000000}"/>
  </dataValidations>
  <printOptions horizontalCentered="1"/>
  <pageMargins left="0.3" right="0.3" top="0.27" bottom="0.64" header="0.27" footer="0.25"/>
  <pageSetup scale="90" orientation="landscape" r:id="rId4"/>
  <headerFooter>
    <oddFooter>&amp;L&amp;"Arial,Regular"&amp;12DHCS 6299 (11/2021)&amp;R&amp;"Arial,Regular"&amp;12Page &amp;P</oddFooter>
  </headerFooter>
  <ignoredErrors>
    <ignoredError sqref="A7:A2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76"/>
  <sheetViews>
    <sheetView showGridLines="0" zoomScale="82" zoomScaleNormal="82" zoomScaleSheetLayoutView="100" workbookViewId="0"/>
  </sheetViews>
  <sheetFormatPr defaultColWidth="0" defaultRowHeight="14" zeroHeight="1" x14ac:dyDescent="0.3"/>
  <cols>
    <col min="1" max="1" width="39.69921875" style="28" customWidth="1"/>
    <col min="2" max="2" width="17.8984375" style="28" customWidth="1"/>
    <col min="3" max="3" width="19" style="28" customWidth="1"/>
    <col min="4" max="4" width="23.69921875" style="28" customWidth="1"/>
    <col min="5" max="5" width="20" style="27" customWidth="1"/>
    <col min="6" max="6" width="19.09765625" style="28" customWidth="1"/>
    <col min="7" max="16384" width="8.796875" style="28" hidden="1"/>
  </cols>
  <sheetData>
    <row r="1" spans="1:6" s="2" customFormat="1" ht="15.5" x14ac:dyDescent="0.35">
      <c r="A1" s="332" t="s">
        <v>56</v>
      </c>
    </row>
    <row r="2" spans="1:6" s="2" customFormat="1" ht="15.5" x14ac:dyDescent="0.35">
      <c r="A2" s="346" t="s">
        <v>53</v>
      </c>
    </row>
    <row r="3" spans="1:6" s="2" customFormat="1" ht="15.5" x14ac:dyDescent="0.35">
      <c r="A3" s="346" t="s">
        <v>35</v>
      </c>
      <c r="B3" s="83"/>
      <c r="C3" s="83"/>
      <c r="D3" s="83"/>
      <c r="E3" s="83"/>
      <c r="F3" s="83"/>
    </row>
    <row r="4" spans="1:6" s="2" customFormat="1" ht="30" customHeight="1" thickBot="1" x14ac:dyDescent="0.3">
      <c r="A4" s="338" t="s">
        <v>362</v>
      </c>
      <c r="B4" s="70"/>
      <c r="C4" s="70"/>
      <c r="D4" s="70"/>
      <c r="E4" s="70"/>
      <c r="F4" s="70"/>
    </row>
    <row r="5" spans="1:6" s="76" customFormat="1" ht="64.5" customHeight="1" thickBot="1" x14ac:dyDescent="0.4">
      <c r="A5" s="255" t="s">
        <v>129</v>
      </c>
      <c r="B5" s="257" t="s">
        <v>130</v>
      </c>
      <c r="C5" s="257" t="s">
        <v>131</v>
      </c>
      <c r="D5" s="256" t="s">
        <v>212</v>
      </c>
      <c r="E5" s="258" t="s">
        <v>132</v>
      </c>
      <c r="F5" s="259" t="s">
        <v>133</v>
      </c>
    </row>
    <row r="6" spans="1:6" s="76" customFormat="1" ht="17.149999999999999" customHeight="1" thickBot="1" x14ac:dyDescent="0.4">
      <c r="A6" s="229" t="s">
        <v>358</v>
      </c>
      <c r="B6" s="260"/>
      <c r="C6" s="260"/>
      <c r="D6" s="260"/>
      <c r="E6" s="261"/>
      <c r="F6" s="262"/>
    </row>
    <row r="7" spans="1:6" s="45" customFormat="1" ht="22" customHeight="1" x14ac:dyDescent="0.35">
      <c r="A7" s="263" t="s">
        <v>135</v>
      </c>
      <c r="B7" s="368"/>
      <c r="C7" s="368"/>
      <c r="D7" s="368"/>
      <c r="E7" s="373">
        <f>SUM(B7:C7)</f>
        <v>0</v>
      </c>
      <c r="F7" s="374">
        <f>E7-D7</f>
        <v>0</v>
      </c>
    </row>
    <row r="8" spans="1:6" s="45" customFormat="1" ht="22" customHeight="1" x14ac:dyDescent="0.35">
      <c r="A8" s="264" t="s">
        <v>167</v>
      </c>
      <c r="B8" s="369"/>
      <c r="C8" s="370"/>
      <c r="D8" s="369"/>
      <c r="E8" s="375">
        <f>SUM(B8:C8)</f>
        <v>0</v>
      </c>
      <c r="F8" s="376">
        <f>E8-D8</f>
        <v>0</v>
      </c>
    </row>
    <row r="9" spans="1:6" s="45" customFormat="1" ht="22" customHeight="1" thickBot="1" x14ac:dyDescent="0.4">
      <c r="A9" s="265" t="s">
        <v>168</v>
      </c>
      <c r="B9" s="371"/>
      <c r="C9" s="372"/>
      <c r="D9" s="371"/>
      <c r="E9" s="377">
        <f>SUM(B9:C9)</f>
        <v>0</v>
      </c>
      <c r="F9" s="378">
        <f t="shared" ref="F9" si="0">E9-D9</f>
        <v>0</v>
      </c>
    </row>
    <row r="10" spans="1:6" ht="22" customHeight="1" thickBot="1" x14ac:dyDescent="0.4">
      <c r="A10" s="266" t="s">
        <v>361</v>
      </c>
      <c r="B10" s="266"/>
      <c r="C10" s="267"/>
      <c r="D10" s="268"/>
      <c r="E10" s="379">
        <f>SUM(E7:E9)</f>
        <v>0</v>
      </c>
      <c r="F10" s="380">
        <f>SUM(F7:F9)</f>
        <v>0</v>
      </c>
    </row>
    <row r="11" spans="1:6" ht="15.5" x14ac:dyDescent="0.35">
      <c r="A11" s="83" t="s">
        <v>52</v>
      </c>
      <c r="B11" s="190">
        <f>Certification!$C$7</f>
        <v>0</v>
      </c>
      <c r="C11" s="190"/>
      <c r="D11" s="190"/>
      <c r="E11" s="94"/>
      <c r="F11" s="94"/>
    </row>
    <row r="12" spans="1:6" ht="15.5" x14ac:dyDescent="0.35">
      <c r="A12" s="83" t="s">
        <v>55</v>
      </c>
      <c r="B12" s="191">
        <f>Certification!$G$7</f>
        <v>0</v>
      </c>
      <c r="C12" s="190"/>
      <c r="D12" s="190"/>
      <c r="E12" s="94"/>
      <c r="F12" s="94"/>
    </row>
    <row r="13" spans="1:6" ht="15.5" x14ac:dyDescent="0.35">
      <c r="A13" s="83" t="s">
        <v>0</v>
      </c>
      <c r="B13" s="190" t="str">
        <f>Certification!$A$5</f>
        <v>SFY 2019-20</v>
      </c>
      <c r="C13" s="190"/>
      <c r="D13" s="190"/>
      <c r="E13" s="94"/>
      <c r="F13" s="94"/>
    </row>
    <row r="14" spans="1:6" ht="15.5" hidden="1" x14ac:dyDescent="0.35">
      <c r="A14" s="241"/>
      <c r="B14" s="241"/>
      <c r="C14" s="241"/>
      <c r="D14" s="241"/>
      <c r="E14" s="269"/>
      <c r="F14" s="241"/>
    </row>
    <row r="15" spans="1:6" ht="15.5" hidden="1" x14ac:dyDescent="0.35">
      <c r="A15" s="241"/>
      <c r="B15" s="241"/>
      <c r="C15" s="241"/>
      <c r="D15" s="241"/>
      <c r="E15" s="269"/>
      <c r="F15" s="241"/>
    </row>
    <row r="16" spans="1:6" ht="15.5" hidden="1" x14ac:dyDescent="0.35">
      <c r="A16" s="241"/>
      <c r="B16" s="241"/>
      <c r="C16" s="241"/>
      <c r="D16" s="241"/>
      <c r="E16" s="269"/>
      <c r="F16" s="241"/>
    </row>
    <row r="17" spans="1:6" ht="15.5" hidden="1" x14ac:dyDescent="0.35">
      <c r="A17" s="241"/>
      <c r="B17" s="241"/>
      <c r="C17" s="241"/>
      <c r="D17" s="241"/>
      <c r="E17" s="269"/>
      <c r="F17" s="241"/>
    </row>
    <row r="69" spans="1:1" hidden="1" x14ac:dyDescent="0.3">
      <c r="A69" s="28" t="s">
        <v>137</v>
      </c>
    </row>
    <row r="70" spans="1:1" hidden="1" x14ac:dyDescent="0.3">
      <c r="A70" s="28" t="s">
        <v>138</v>
      </c>
    </row>
    <row r="71" spans="1:1" hidden="1" x14ac:dyDescent="0.3">
      <c r="A71" s="28" t="s">
        <v>134</v>
      </c>
    </row>
    <row r="72" spans="1:1" hidden="1" x14ac:dyDescent="0.3">
      <c r="A72" s="28" t="s">
        <v>139</v>
      </c>
    </row>
    <row r="73" spans="1:1" hidden="1" x14ac:dyDescent="0.3">
      <c r="A73" s="28" t="s">
        <v>136</v>
      </c>
    </row>
    <row r="74" spans="1:1" hidden="1" x14ac:dyDescent="0.3">
      <c r="A74" s="28" t="s">
        <v>140</v>
      </c>
    </row>
    <row r="75" spans="1:1" hidden="1" x14ac:dyDescent="0.3">
      <c r="A75" s="28" t="s">
        <v>141</v>
      </c>
    </row>
    <row r="76" spans="1:1" hidden="1" x14ac:dyDescent="0.3">
      <c r="A76" s="28" t="s">
        <v>142</v>
      </c>
    </row>
  </sheetData>
  <sheetProtection algorithmName="SHA-512" hashValue="/Ictn6DBPbB7vQ/9R3UBGFZVS1gfilBiTP7YxNBSWYKAyXKp7Xr2frFh4k0ZBHalEmUkdwy8DUlJtFwwRG8jdA==" saltValue="XQdl6jbzp2aXZ/Wr+8Z+8A==" spinCount="100000" sheet="1" objects="1" scenarios="1"/>
  <dataValidations xWindow="587" yWindow="444" count="9">
    <dataValidation allowBlank="1" showInputMessage="1" showErrorMessage="1" prompt="Enter benefits for Mechanic" sqref="C9" xr:uid="{00000000-0002-0000-0800-000000000000}"/>
    <dataValidation allowBlank="1" showInputMessage="1" showErrorMessage="1" prompt="Enter the amount of federal resources or grants that your LEA received for each employee’s salaries and benefits. " sqref="D7:D9" xr:uid="{00000000-0002-0000-0800-000001000000}"/>
    <dataValidation showInputMessage="1" showErrorMessage="1" sqref="A6:A9" xr:uid="{00000000-0002-0000-0800-000002000000}"/>
    <dataValidation allowBlank="1" showInputMessage="1" showErrorMessage="1" prompt="Enter salaries for Mechanic" sqref="B9" xr:uid="{00000000-0002-0000-0800-000003000000}"/>
    <dataValidation allowBlank="1" showInputMessage="1" showErrorMessage="1" prompt="Enter salaries for Bus Drivers " sqref="B7" xr:uid="{00000000-0002-0000-0800-000004000000}"/>
    <dataValidation allowBlank="1" showInputMessage="1" showErrorMessage="1" prompt="Enter salaries for Substitute Driver " sqref="B8" xr:uid="{00000000-0002-0000-0800-000005000000}"/>
    <dataValidation allowBlank="1" showInputMessage="1" showErrorMessage="1" prompt="Enter benefits for Bus Driver " sqref="C7" xr:uid="{00000000-0002-0000-0800-000006000000}"/>
    <dataValidation allowBlank="1" showInputMessage="1" showErrorMessage="1" prompt="Enter benefits for Substitute Driver" sqref="C8" xr:uid="{00000000-0002-0000-0800-000007000000}"/>
    <dataValidation allowBlank="1" showInputMessage="1" showErrorMessage="1" prompt="Press TAB to move input areas" sqref="A1" xr:uid="{00000000-0002-0000-0800-000008000000}"/>
  </dataValidations>
  <pageMargins left="0.5" right="0.5" top="0.75" bottom="0.75" header="0.3" footer="0.3"/>
  <pageSetup orientation="landscape" r:id="rId1"/>
  <headerFooter>
    <oddFooter>&amp;L&amp;"Arial,Regular"&amp;12DHCS 6299 (11/2021)&amp;R&amp;"Arial,Regular"&amp;12Page &amp;P</oddFooter>
  </headerFooter>
  <ignoredErrors>
    <ignoredError sqref="E7:E8 E9"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PublishingContactName xmlns="http://schemas.microsoft.com/sharepoint/v3">LEA Group</PublishingContactName>
    <TAGender xmlns="69bc34b3-1921-46c7-8c7a-d18363374b4b" xsi:nil="true"/>
    <TAGEthnicity xmlns="69bc34b3-1921-46c7-8c7a-d18363374b4b" xsi:nil="true"/>
    <Reading_x0020_Level xmlns="c1c1dc04-eeda-4b6e-b2df-40979f5da1d3" xsi:nil="true"/>
    <TAGAge xmlns="69bc34b3-1921-46c7-8c7a-d18363374b4b" xsi:nil="true"/>
    <Topics xmlns="69bc34b3-1921-46c7-8c7a-d18363374b4b">82</Topics>
    <TAGBusPart xmlns="69bc34b3-1921-46c7-8c7a-d18363374b4b" xsi:nil="true"/>
    <Publication_x0020_Type xmlns="69bc34b3-1921-46c7-8c7a-d18363374b4b" xsi:nil="true"/>
    <Abstract xmlns="69bc34b3-1921-46c7-8c7a-d18363374b4b">Protected CRCS DHCS 2437 (6 09) revised 7/14</Abstract>
    <TaxCatchAll xmlns="69bc34b3-1921-46c7-8c7a-d18363374b4b">
      <Value>28</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_dlc_DocId xmlns="69bc34b3-1921-46c7-8c7a-d18363374b4b">DHCSDOC-2129867196-4979</_dlc_DocId>
    <_dlc_DocIdUrl xmlns="69bc34b3-1921-46c7-8c7a-d18363374b4b">
      <Url>https://dhcscagovauthoring/provgovpart/_layouts/15/DocIdRedir.aspx?ID=DHCSDOC-2129867196-4979</Url>
      <Description>DHCSDOC-2129867196-4979</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14cdebee284c5e9c52b438d1c9dce7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C7986C-7C28-4B40-9389-55F603C5FAF7}">
  <ds:schemaRefs>
    <ds:schemaRef ds:uri="http://purl.org/dc/dcmitype/"/>
    <ds:schemaRef ds:uri="http://schemas.microsoft.com/office/2006/documentManagement/types"/>
    <ds:schemaRef ds:uri="http://purl.org/dc/elements/1.1/"/>
    <ds:schemaRef ds:uri="http://purl.org/dc/terms/"/>
    <ds:schemaRef ds:uri="http://schemas.microsoft.com/office/2006/metadata/properties"/>
    <ds:schemaRef ds:uri="http://schemas.microsoft.com/sharepoint/v3"/>
    <ds:schemaRef ds:uri="http://schemas.microsoft.com/office/infopath/2007/PartnerControls"/>
    <ds:schemaRef ds:uri="c1c1dc04-eeda-4b6e-b2df-40979f5da1d3"/>
    <ds:schemaRef ds:uri="http://schemas.openxmlformats.org/package/2006/metadata/core-properties"/>
    <ds:schemaRef ds:uri="69bc34b3-1921-46c7-8c7a-d18363374b4b"/>
    <ds:schemaRef ds:uri="http://www.w3.org/XML/1998/namespace"/>
  </ds:schemaRefs>
</ds:datastoreItem>
</file>

<file path=customXml/itemProps2.xml><?xml version="1.0" encoding="utf-8"?>
<ds:datastoreItem xmlns:ds="http://schemas.openxmlformats.org/officeDocument/2006/customXml" ds:itemID="{5E638D6A-FFFF-42B8-8729-D956FA07716B}">
  <ds:schemaRefs>
    <ds:schemaRef ds:uri="http://schemas.microsoft.com/sharepoint/events"/>
  </ds:schemaRefs>
</ds:datastoreItem>
</file>

<file path=customXml/itemProps3.xml><?xml version="1.0" encoding="utf-8"?>
<ds:datastoreItem xmlns:ds="http://schemas.openxmlformats.org/officeDocument/2006/customXml" ds:itemID="{BE0C7C48-2D2A-4B85-B496-05895648C0AD}">
  <ds:schemaRefs>
    <ds:schemaRef ds:uri="http://schemas.microsoft.com/office/2006/metadata/longProperties"/>
  </ds:schemaRefs>
</ds:datastoreItem>
</file>

<file path=customXml/itemProps4.xml><?xml version="1.0" encoding="utf-8"?>
<ds:datastoreItem xmlns:ds="http://schemas.openxmlformats.org/officeDocument/2006/customXml" ds:itemID="{CFECD374-4444-465F-87CA-F3BC63C2291E}">
  <ds:schemaRefs>
    <ds:schemaRef ds:uri="http://schemas.microsoft.com/sharepoint/v3/contenttype/forms"/>
  </ds:schemaRefs>
</ds:datastoreItem>
</file>

<file path=customXml/itemProps5.xml><?xml version="1.0" encoding="utf-8"?>
<ds:datastoreItem xmlns:ds="http://schemas.openxmlformats.org/officeDocument/2006/customXml" ds:itemID="{6C7895D1-20CF-42FF-B866-FE37D79CD8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33</vt:i4>
      </vt:variant>
    </vt:vector>
  </HeadingPairs>
  <TitlesOfParts>
    <vt:vector size="46" baseType="lpstr">
      <vt:lpstr>Certification</vt:lpstr>
      <vt:lpstr>Allocation Statistics</vt:lpstr>
      <vt:lpstr>WS A Summary</vt:lpstr>
      <vt:lpstr>WS B S&amp;B Data</vt:lpstr>
      <vt:lpstr>WS B.1 Funding</vt:lpstr>
      <vt:lpstr>WS C Other Costs</vt:lpstr>
      <vt:lpstr>C.1 Equip Depreciation</vt:lpstr>
      <vt:lpstr>WS D Contractor Costs</vt:lpstr>
      <vt:lpstr>E.1 Trans Payroll Information</vt:lpstr>
      <vt:lpstr>E.2 Other Trans Costs</vt:lpstr>
      <vt:lpstr>E.3 Trans Equip Depreciation</vt:lpstr>
      <vt:lpstr>WS E Transportation</vt:lpstr>
      <vt:lpstr>WS F Interim Reimb.</vt:lpstr>
      <vt:lpstr>'Allocation Statistics'!Print_Area</vt:lpstr>
      <vt:lpstr>'C.1 Equip Depreciation'!Print_Area</vt:lpstr>
      <vt:lpstr>Certification!Print_Area</vt:lpstr>
      <vt:lpstr>'E.1 Trans Payroll Information'!Print_Area</vt:lpstr>
      <vt:lpstr>'E.2 Other Trans Costs'!Print_Area</vt:lpstr>
      <vt:lpstr>'E.3 Trans Equip Depreciation'!Print_Area</vt:lpstr>
      <vt:lpstr>'WS A Summary'!Print_Area</vt:lpstr>
      <vt:lpstr>'WS B S&amp;B Data'!Print_Area</vt:lpstr>
      <vt:lpstr>'WS B.1 Funding'!Print_Area</vt:lpstr>
      <vt:lpstr>'WS C Other Costs'!Print_Area</vt:lpstr>
      <vt:lpstr>'WS D Contractor Costs'!Print_Area</vt:lpstr>
      <vt:lpstr>'WS E Transportation'!Print_Area</vt:lpstr>
      <vt:lpstr>'WS F Interim Reimb.'!Print_Area</vt:lpstr>
      <vt:lpstr>Certification!Print_Titles</vt:lpstr>
      <vt:lpstr>'WS A Summary'!Print_Titles</vt:lpstr>
      <vt:lpstr>'WS B S&amp;B Data'!Print_Titles</vt:lpstr>
      <vt:lpstr>'WS F Interim Reimb.'!Print_Titles</vt:lpstr>
      <vt:lpstr>TitleRegion1.a5.d13.10</vt:lpstr>
      <vt:lpstr>TitleRegion1.a5.f10.9</vt:lpstr>
      <vt:lpstr>TitleRegion1.a5.h30.4</vt:lpstr>
      <vt:lpstr>TitleRegion1.a5.I7.12</vt:lpstr>
      <vt:lpstr>TitleRegion1.a5.k30.11</vt:lpstr>
      <vt:lpstr>TitleRegion1.a5.l37.7</vt:lpstr>
      <vt:lpstr>TitleRegion1.a6.a8.2</vt:lpstr>
      <vt:lpstr>TitleRegion1.a7.e34.13</vt:lpstr>
      <vt:lpstr>TitleRegion1.b5.e70.3</vt:lpstr>
      <vt:lpstr>TitleRegion1.b5.g30.5</vt:lpstr>
      <vt:lpstr>TitleRegion1.b5.h30.8</vt:lpstr>
      <vt:lpstr>TitleRegion1.b5.j30.6</vt:lpstr>
      <vt:lpstr>TitleRegion1.b56.e71.1</vt:lpstr>
      <vt:lpstr>TitleRegion2.a9.c18.2</vt:lpstr>
      <vt:lpstr>TitleRegion3.a19.b24.2</vt:lpstr>
      <vt:lpstr>TitleRegion4.a25.b28.2</vt:lpstr>
    </vt:vector>
  </TitlesOfParts>
  <Company>Navigant Consulting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FY19-20CRCSFORM6299</dc:title>
  <dc:creator>Guidehouse</dc:creator>
  <cp:keywords/>
  <cp:lastModifiedBy>Marna Metcalf</cp:lastModifiedBy>
  <cp:lastPrinted>2022-03-14T03:39:02Z</cp:lastPrinted>
  <dcterms:created xsi:type="dcterms:W3CDTF">2006-12-08T19:43:58Z</dcterms:created>
  <dcterms:modified xsi:type="dcterms:W3CDTF">2022-03-14T03:42:00Z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DHCS Document</vt:lpwstr>
  </property>
  <property fmtid="{D5CDD505-2E9C-101B-9397-08002B2CF9AE}" pid="3" name="display_urn:schemas-microsoft-com:office:office#Editor">
    <vt:lpwstr>System Account</vt:lpwstr>
  </property>
  <property fmtid="{D5CDD505-2E9C-101B-9397-08002B2CF9AE}" pid="4" name="xd_Signature">
    <vt:lpwstr/>
  </property>
  <property fmtid="{D5CDD505-2E9C-101B-9397-08002B2CF9AE}" pid="5" name="TemplateUrl">
    <vt:lpwstr/>
  </property>
  <property fmtid="{D5CDD505-2E9C-101B-9397-08002B2CF9AE}" pid="6" name="xd_ProgID">
    <vt:lpwstr/>
  </property>
  <property fmtid="{D5CDD505-2E9C-101B-9397-08002B2CF9AE}" pid="7" name="PublishingStartDate">
    <vt:lpwstr/>
  </property>
  <property fmtid="{D5CDD505-2E9C-101B-9397-08002B2CF9AE}" pid="8" name="PublishingExpirationDate">
    <vt:lpwstr/>
  </property>
  <property fmtid="{D5CDD505-2E9C-101B-9397-08002B2CF9AE}" pid="9" name="display_urn:schemas-microsoft-com:office:office#Author">
    <vt:lpwstr>System Account</vt:lpwstr>
  </property>
  <property fmtid="{D5CDD505-2E9C-101B-9397-08002B2CF9AE}" pid="10" name="display_urn">
    <vt:lpwstr>System Account</vt:lpwstr>
  </property>
  <property fmtid="{D5CDD505-2E9C-101B-9397-08002B2CF9AE}" pid="11" name="Order">
    <vt:lpwstr>660100.000000000</vt:lpwstr>
  </property>
  <property fmtid="{D5CDD505-2E9C-101B-9397-08002B2CF9AE}" pid="12" name="ContentTypeId">
    <vt:lpwstr>0x010100EEE380F46F125946A8B4C4C90D9FFCDC002BD714A348B448409FBFD44A860871DB</vt:lpwstr>
  </property>
  <property fmtid="{D5CDD505-2E9C-101B-9397-08002B2CF9AE}" pid="13" name="_dlc_DocIdItemGuid">
    <vt:lpwstr>1995d445-3b67-464c-9f7c-ffe45d5d1f18</vt:lpwstr>
  </property>
  <property fmtid="{D5CDD505-2E9C-101B-9397-08002B2CF9AE}" pid="14" name="Division">
    <vt:lpwstr>28;#Local Governmental Financing|80c71d1a-be15-484a-88bb-f1f056d69f94</vt:lpwstr>
  </property>
</Properties>
</file>