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defaultThemeVersion="124226"/>
  <mc:AlternateContent xmlns:mc="http://schemas.openxmlformats.org/markup-compatibility/2006">
    <mc:Choice Requires="x15">
      <x15ac:absPath xmlns:x15ac="http://schemas.microsoft.com/office/spreadsheetml/2010/11/ac" url="N:\LEA Implementation\SPA 15-021\CRCS Forms for SPA 15-021\FY 20-21\Final for Office of Communications_12.22.21\"/>
    </mc:Choice>
  </mc:AlternateContent>
  <xr:revisionPtr revIDLastSave="0" documentId="13_ncr:1_{F65595A7-F2A8-425C-9546-DA9A99DC8512}" xr6:coauthVersionLast="46" xr6:coauthVersionMax="46" xr10:uidLastSave="{00000000-0000-0000-0000-000000000000}"/>
  <bookViews>
    <workbookView xWindow="-110" yWindow="-110" windowWidth="19420" windowHeight="10420" tabRatio="823" xr2:uid="{00000000-000D-0000-FFFF-FFFF00000000}"/>
  </bookViews>
  <sheets>
    <sheet name="Certification" sheetId="1" r:id="rId1"/>
    <sheet name="Allocation Statistics" sheetId="10" r:id="rId2"/>
    <sheet name="WS A Summary" sheetId="2" r:id="rId3"/>
    <sheet name="WS B S&amp;B Data" sheetId="16" r:id="rId4"/>
    <sheet name="WS B.1 Funding" sheetId="19" r:id="rId5"/>
    <sheet name="WS C Other Costs" sheetId="4" r:id="rId6"/>
    <sheet name="C.1 Equip Depreciation" sheetId="15" r:id="rId7"/>
    <sheet name="WS D Contractor Costs" sheetId="5" r:id="rId8"/>
    <sheet name="E.1 Trans Payroll Information" sheetId="13" r:id="rId9"/>
    <sheet name="E.2 Other Trans Costs" sheetId="14" r:id="rId10"/>
    <sheet name="E.3 Trans Equip Depreciation" sheetId="20" r:id="rId11"/>
    <sheet name="WS E Transportation" sheetId="17" r:id="rId12"/>
    <sheet name="WS F Interim Reimb." sheetId="11" r:id="rId13"/>
  </sheets>
  <definedNames>
    <definedName name="_xlnm.Print_Area" localSheetId="1">'Allocation Statistics'!$A$1:$C$28</definedName>
    <definedName name="_xlnm.Print_Area" localSheetId="6">'C.1 Equip Depreciation'!$A$1:$L$41</definedName>
    <definedName name="_xlnm.Print_Area" localSheetId="0">Certification!$A$1:$G$75</definedName>
    <definedName name="_xlnm.Print_Area" localSheetId="8">'E.1 Trans Payroll Information'!$A$1:$F$13</definedName>
    <definedName name="_xlnm.Print_Area" localSheetId="9">'E.2 Other Trans Costs'!$A$1:$D$16</definedName>
    <definedName name="_xlnm.Print_Area" localSheetId="10">'E.3 Trans Equip Depreciation'!$A$1:$K$34</definedName>
    <definedName name="_xlnm.Print_Area" localSheetId="2">'WS A Summary'!$A$1:$E$62</definedName>
    <definedName name="_xlnm.Print_Area" localSheetId="3">'WS B S&amp;B Data'!$A$1:$H$137</definedName>
    <definedName name="_xlnm.Print_Area" localSheetId="4">'WS B.1 Funding'!$A$1:$G$35</definedName>
    <definedName name="_xlnm.Print_Area" localSheetId="5">'WS C Other Costs'!$A$1:$J$35</definedName>
    <definedName name="_xlnm.Print_Area" localSheetId="7">'WS D Contractor Costs'!$A$1:$H$33</definedName>
    <definedName name="_xlnm.Print_Area" localSheetId="11">'WS E Transportation'!$A$1:$I$10</definedName>
    <definedName name="_xlnm.Print_Area" localSheetId="12">'WS F Interim Reimb.'!$A$1:$E$36</definedName>
    <definedName name="_xlnm.Print_Titles" localSheetId="0">Certification!$1:$5</definedName>
    <definedName name="_xlnm.Print_Titles" localSheetId="2">'WS A Summary'!$1:$4</definedName>
    <definedName name="_xlnm.Print_Titles" localSheetId="3">'WS B S&amp;B Data'!$1:$4</definedName>
    <definedName name="_xlnm.Print_Titles" localSheetId="12">'WS F Interim Reimb.'!$1:$4</definedName>
    <definedName name="TitleRegion1.a5.d13.10" comment="transp other costs">'E.2 Other Trans Costs'!$B$7</definedName>
    <definedName name="TitleRegion1.a5.e58.3" comment="Worksheet A table">'WS A Summary'!$A$5</definedName>
    <definedName name="TitleRegion1.a5.f10.9" comment="Transp payroll">'E.1 Trans Payroll Information'!$A$5</definedName>
    <definedName name="TitleRegion1.a5.g30.5" comment="b.1 funding summary">'WS B.1 Funding'!$A$5</definedName>
    <definedName name="TitleRegion1.a5.g7.12" comment="Transp summary">'WS E Transportation'!$G$12</definedName>
    <definedName name="TitleRegion1.a5.h29.8" comment="contractor costs">'WS D Contractor Costs'!$A$5</definedName>
    <definedName name="TitleRegion1.a5.h30.4" comment="Q1 salaries">'WS B S&amp;B Data'!$H$30</definedName>
    <definedName name="TitleRegion1.a5.j29.6" comment="other costs">'WS C Other Costs'!$A$5</definedName>
    <definedName name="TitleRegion1.a5.k30.11" comment="Transp Equip Dep">'E.3 Trans Equip Depreciation'!$A$5</definedName>
    <definedName name="TitleRegion1.a5.l37.7" comment="equipment depreciation">'C.1 Equip Depreciation'!$A$5</definedName>
    <definedName name="TitleRegion1.a6.a8.2" comment="General Provider Information">'Allocation Statistics'!$F$12</definedName>
    <definedName name="TitleRegion1.a7.e34.13" comment="Interim Reimb">'WS F Interim Reimb.'!$I$7</definedName>
    <definedName name="TitleRegion1.b56.e71.1" comment="Certification table">Certification!$B$56</definedName>
    <definedName name="TitleRegion2.a31.h56.4" comment="Q2 salaries">'WS B S&amp;B Data'!$H$56</definedName>
    <definedName name="TitleRegion2.a9.c15.2" comment="allocation stats table">'Allocation Statistics'!$C$15</definedName>
    <definedName name="TitleRegion3.A16.b18.2" comment="Mcal Eligibility Ratio">'Allocation Statistics'!$C$15</definedName>
    <definedName name="TitleRegion3.a37.h82.4" comment="Q3 salaries">'WS B S&amp;B Data'!$H$56</definedName>
    <definedName name="TitleRegion4.a22.b24.2" comment="Medi-Cal one way trip">'Allocation Statistics'!$C$17</definedName>
    <definedName name="TitleRegion4.a83.h108.4" comment="Q4 salaries">'WS B S&amp;B Data'!$H$56</definedName>
    <definedName name="TitleRegion5.a109.h134.4" comment="FY total salaries">'WS B S&amp;B Data'!$H$134</definedName>
    <definedName name="Z_28D847F1_2D20_4AB9_A0E0_FA308B0BA2E9_.wvu.Cols" localSheetId="2" hidden="1">'WS A Summary'!$K:$K</definedName>
    <definedName name="Z_28D847F1_2D20_4AB9_A0E0_FA308B0BA2E9_.wvu.PrintArea" localSheetId="0" hidden="1">Certification!$A$1:$G$51</definedName>
    <definedName name="Z_28D847F1_2D20_4AB9_A0E0_FA308B0BA2E9_.wvu.PrintArea" localSheetId="2" hidden="1">'WS A Summary'!$A$1:$F$64</definedName>
    <definedName name="Z_28D847F1_2D20_4AB9_A0E0_FA308B0BA2E9_.wvu.PrintArea" localSheetId="12" hidden="1">'WS F Interim Reimb.'!$A$1:$E$40</definedName>
    <definedName name="Z_28D847F1_2D20_4AB9_A0E0_FA308B0BA2E9_.wvu.PrintTitles" localSheetId="12" hidden="1">'WS F Interim Reimb.'!$1:$4</definedName>
    <definedName name="Z_B5C9438F_069E_4498_AEA6_C01E918C6F69_.wvu.Cols" localSheetId="2" hidden="1">'WS A Summary'!$K:$K</definedName>
    <definedName name="Z_B5C9438F_069E_4498_AEA6_C01E918C6F69_.wvu.PrintArea" localSheetId="0" hidden="1">Certification!$A$1:$G$51</definedName>
    <definedName name="Z_B5C9438F_069E_4498_AEA6_C01E918C6F69_.wvu.PrintArea" localSheetId="2" hidden="1">'WS A Summary'!$A$1:$F$64</definedName>
    <definedName name="Z_B5C9438F_069E_4498_AEA6_C01E918C6F69_.wvu.PrintArea" localSheetId="12" hidden="1">'WS F Interim Reimb.'!$A$1:$E$40</definedName>
    <definedName name="Z_B5C9438F_069E_4498_AEA6_C01E918C6F69_.wvu.PrintTitles" localSheetId="12" hidden="1">'WS F Interim Reimb.'!$1:$4</definedName>
    <definedName name="Z_CF10811B_6A69_41CB_8E67_7565C095F74D_.wvu.Cols" localSheetId="2" hidden="1">'WS A Summary'!$K:$K</definedName>
    <definedName name="Z_CF10811B_6A69_41CB_8E67_7565C095F74D_.wvu.PrintArea" localSheetId="0" hidden="1">Certification!$A$1:$G$51</definedName>
    <definedName name="Z_CF10811B_6A69_41CB_8E67_7565C095F74D_.wvu.PrintArea" localSheetId="2" hidden="1">'WS A Summary'!$A$1:$F$64</definedName>
    <definedName name="Z_CF10811B_6A69_41CB_8E67_7565C095F74D_.wvu.PrintArea" localSheetId="12" hidden="1">'WS F Interim Reimb.'!$A$1:$E$40</definedName>
    <definedName name="Z_CF10811B_6A69_41CB_8E67_7565C095F74D_.wvu.PrintTitles" localSheetId="12" hidden="1">'WS F Interim Reimb.'!$1:$4</definedName>
  </definedNames>
  <calcPr calcId="191029"/>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 i="11" l="1"/>
  <c r="G7" i="20"/>
  <c r="C41" i="15"/>
  <c r="C40" i="15"/>
  <c r="C39" i="15"/>
  <c r="F133" i="16" l="1"/>
  <c r="F132" i="16"/>
  <c r="F131" i="16"/>
  <c r="F130" i="16"/>
  <c r="F129" i="16"/>
  <c r="F128" i="16"/>
  <c r="F127" i="16"/>
  <c r="F126" i="16"/>
  <c r="F125" i="16"/>
  <c r="F124" i="16"/>
  <c r="F123" i="16"/>
  <c r="F122" i="16"/>
  <c r="F121" i="16"/>
  <c r="F120" i="16"/>
  <c r="F119" i="16"/>
  <c r="F118" i="16"/>
  <c r="F117" i="16"/>
  <c r="F116" i="16"/>
  <c r="F115" i="16"/>
  <c r="F114" i="16"/>
  <c r="F113" i="16"/>
  <c r="F112" i="16"/>
  <c r="F111" i="16"/>
  <c r="D133" i="16"/>
  <c r="D132" i="16"/>
  <c r="D131" i="16"/>
  <c r="D130" i="16"/>
  <c r="D129" i="16"/>
  <c r="D128" i="16"/>
  <c r="D127" i="16"/>
  <c r="D126" i="16"/>
  <c r="D125" i="16"/>
  <c r="D124" i="16"/>
  <c r="D123" i="16"/>
  <c r="D122" i="16"/>
  <c r="D121" i="16"/>
  <c r="D120" i="16"/>
  <c r="D119" i="16"/>
  <c r="D118" i="16"/>
  <c r="D117" i="16"/>
  <c r="D116" i="16"/>
  <c r="D115" i="16"/>
  <c r="D114" i="16"/>
  <c r="D113" i="16"/>
  <c r="D112" i="16"/>
  <c r="D111" i="16"/>
  <c r="C133" i="16"/>
  <c r="C132" i="16"/>
  <c r="C131" i="16"/>
  <c r="C130" i="16"/>
  <c r="C129" i="16"/>
  <c r="C128" i="16"/>
  <c r="C127" i="16"/>
  <c r="C126" i="16"/>
  <c r="C125" i="16"/>
  <c r="C124" i="16"/>
  <c r="C123" i="16"/>
  <c r="C122" i="16"/>
  <c r="C121" i="16"/>
  <c r="C120" i="16"/>
  <c r="C119" i="16"/>
  <c r="C118" i="16"/>
  <c r="C117" i="16"/>
  <c r="C116" i="16"/>
  <c r="C115" i="16"/>
  <c r="C114" i="16"/>
  <c r="C113" i="16"/>
  <c r="C112" i="16"/>
  <c r="C111" i="16"/>
  <c r="C30" i="16"/>
  <c r="E7" i="16"/>
  <c r="H7" i="16" s="1"/>
  <c r="F108" i="16"/>
  <c r="D108" i="16"/>
  <c r="C108" i="16"/>
  <c r="E107" i="16"/>
  <c r="H107" i="16" s="1"/>
  <c r="E106" i="16"/>
  <c r="H106" i="16" s="1"/>
  <c r="E105" i="16"/>
  <c r="H105" i="16" s="1"/>
  <c r="E104" i="16"/>
  <c r="H104" i="16" s="1"/>
  <c r="E103" i="16"/>
  <c r="H103" i="16" s="1"/>
  <c r="E102" i="16"/>
  <c r="H102" i="16" s="1"/>
  <c r="E101" i="16"/>
  <c r="H101" i="16" s="1"/>
  <c r="E100" i="16"/>
  <c r="H100" i="16" s="1"/>
  <c r="E99" i="16"/>
  <c r="H99" i="16" s="1"/>
  <c r="E98" i="16"/>
  <c r="H98" i="16" s="1"/>
  <c r="E97" i="16"/>
  <c r="H97" i="16" s="1"/>
  <c r="E96" i="16"/>
  <c r="H96" i="16" s="1"/>
  <c r="E95" i="16"/>
  <c r="H95" i="16" s="1"/>
  <c r="E94" i="16"/>
  <c r="H94" i="16" s="1"/>
  <c r="E93" i="16"/>
  <c r="H93" i="16" s="1"/>
  <c r="E92" i="16"/>
  <c r="H92" i="16" s="1"/>
  <c r="E91" i="16"/>
  <c r="H91" i="16" s="1"/>
  <c r="E90" i="16"/>
  <c r="H90" i="16" s="1"/>
  <c r="E89" i="16"/>
  <c r="H89" i="16" s="1"/>
  <c r="E88" i="16"/>
  <c r="H88" i="16" s="1"/>
  <c r="E87" i="16"/>
  <c r="H87" i="16" s="1"/>
  <c r="E86" i="16"/>
  <c r="H86" i="16" s="1"/>
  <c r="E85" i="16"/>
  <c r="F82" i="16"/>
  <c r="D82" i="16"/>
  <c r="C82" i="16"/>
  <c r="E81" i="16"/>
  <c r="H81" i="16" s="1"/>
  <c r="E80" i="16"/>
  <c r="H80" i="16" s="1"/>
  <c r="E79" i="16"/>
  <c r="H79" i="16" s="1"/>
  <c r="E78" i="16"/>
  <c r="H78" i="16" s="1"/>
  <c r="E77" i="16"/>
  <c r="H77" i="16" s="1"/>
  <c r="E76" i="16"/>
  <c r="H76" i="16" s="1"/>
  <c r="E75" i="16"/>
  <c r="H75" i="16" s="1"/>
  <c r="E74" i="16"/>
  <c r="H74" i="16" s="1"/>
  <c r="E73" i="16"/>
  <c r="H73" i="16" s="1"/>
  <c r="E72" i="16"/>
  <c r="H72" i="16" s="1"/>
  <c r="E71" i="16"/>
  <c r="H71" i="16" s="1"/>
  <c r="E70" i="16"/>
  <c r="H70" i="16" s="1"/>
  <c r="E69" i="16"/>
  <c r="H69" i="16" s="1"/>
  <c r="E68" i="16"/>
  <c r="H68" i="16" s="1"/>
  <c r="E67" i="16"/>
  <c r="H67" i="16" s="1"/>
  <c r="E66" i="16"/>
  <c r="H66" i="16" s="1"/>
  <c r="E65" i="16"/>
  <c r="H65" i="16" s="1"/>
  <c r="E64" i="16"/>
  <c r="H64" i="16" s="1"/>
  <c r="E63" i="16"/>
  <c r="H63" i="16" s="1"/>
  <c r="E62" i="16"/>
  <c r="H62" i="16" s="1"/>
  <c r="E61" i="16"/>
  <c r="H61" i="16" s="1"/>
  <c r="E60" i="16"/>
  <c r="H60" i="16" s="1"/>
  <c r="E59" i="16"/>
  <c r="H59" i="16" s="1"/>
  <c r="F56" i="16"/>
  <c r="D56" i="16"/>
  <c r="C56" i="16"/>
  <c r="E55" i="16"/>
  <c r="H55" i="16" s="1"/>
  <c r="E54" i="16"/>
  <c r="H54" i="16" s="1"/>
  <c r="E53" i="16"/>
  <c r="H53" i="16" s="1"/>
  <c r="E52" i="16"/>
  <c r="H52" i="16" s="1"/>
  <c r="E51" i="16"/>
  <c r="H51" i="16" s="1"/>
  <c r="E50" i="16"/>
  <c r="H50" i="16" s="1"/>
  <c r="E49" i="16"/>
  <c r="H49" i="16" s="1"/>
  <c r="E48" i="16"/>
  <c r="H48" i="16" s="1"/>
  <c r="E47" i="16"/>
  <c r="H47" i="16" s="1"/>
  <c r="E46" i="16"/>
  <c r="H46" i="16" s="1"/>
  <c r="E45" i="16"/>
  <c r="H45" i="16" s="1"/>
  <c r="E44" i="16"/>
  <c r="H44" i="16" s="1"/>
  <c r="E43" i="16"/>
  <c r="H43" i="16" s="1"/>
  <c r="E42" i="16"/>
  <c r="H42" i="16" s="1"/>
  <c r="E41" i="16"/>
  <c r="H41" i="16" s="1"/>
  <c r="E40" i="16"/>
  <c r="H40" i="16" s="1"/>
  <c r="E39" i="16"/>
  <c r="H39" i="16" s="1"/>
  <c r="E38" i="16"/>
  <c r="H38" i="16" s="1"/>
  <c r="E37" i="16"/>
  <c r="H37" i="16" s="1"/>
  <c r="E36" i="16"/>
  <c r="H36" i="16" s="1"/>
  <c r="E35" i="16"/>
  <c r="H35" i="16" s="1"/>
  <c r="E34" i="16"/>
  <c r="H34" i="16" s="1"/>
  <c r="E33" i="16"/>
  <c r="H33" i="16" s="1"/>
  <c r="F30" i="16"/>
  <c r="D30" i="16"/>
  <c r="E29" i="16"/>
  <c r="H29" i="16" s="1"/>
  <c r="E28" i="16"/>
  <c r="H28" i="16" s="1"/>
  <c r="E27" i="16"/>
  <c r="H27" i="16" s="1"/>
  <c r="E26" i="16"/>
  <c r="H26" i="16" s="1"/>
  <c r="E25" i="16"/>
  <c r="H25" i="16" s="1"/>
  <c r="E24" i="16"/>
  <c r="H24" i="16" s="1"/>
  <c r="E23" i="16"/>
  <c r="H23" i="16" s="1"/>
  <c r="E22" i="16"/>
  <c r="H22" i="16" s="1"/>
  <c r="E21" i="16"/>
  <c r="H21" i="16" s="1"/>
  <c r="E20" i="16"/>
  <c r="H20" i="16" s="1"/>
  <c r="E19" i="16"/>
  <c r="H19" i="16" s="1"/>
  <c r="E18" i="16"/>
  <c r="H18" i="16" s="1"/>
  <c r="E17" i="16"/>
  <c r="H17" i="16" s="1"/>
  <c r="E16" i="16"/>
  <c r="H16" i="16" s="1"/>
  <c r="E15" i="16"/>
  <c r="H15" i="16" s="1"/>
  <c r="E14" i="16"/>
  <c r="H14" i="16" s="1"/>
  <c r="E13" i="16"/>
  <c r="H13" i="16" s="1"/>
  <c r="E12" i="16"/>
  <c r="H12" i="16" s="1"/>
  <c r="E11" i="16"/>
  <c r="H11" i="16" s="1"/>
  <c r="E10" i="16"/>
  <c r="H10" i="16" s="1"/>
  <c r="E9" i="16"/>
  <c r="H9" i="16" s="1"/>
  <c r="E8" i="16"/>
  <c r="H8" i="16" s="1"/>
  <c r="C134" i="16" l="1"/>
  <c r="E30" i="16"/>
  <c r="E108" i="16"/>
  <c r="H56" i="16"/>
  <c r="H82" i="16"/>
  <c r="E82" i="16"/>
  <c r="E56" i="16"/>
  <c r="H85" i="16"/>
  <c r="H108" i="16" s="1"/>
  <c r="H30" i="16"/>
  <c r="C74" i="1" l="1"/>
  <c r="C36" i="11"/>
  <c r="B10" i="17"/>
  <c r="C34" i="20"/>
  <c r="B16" i="14"/>
  <c r="B13" i="13"/>
  <c r="C33" i="5"/>
  <c r="D35" i="4"/>
  <c r="D33" i="4"/>
  <c r="C35" i="19"/>
  <c r="E111" i="16"/>
  <c r="B137" i="16"/>
  <c r="C62" i="2"/>
  <c r="B28" i="10"/>
  <c r="C35" i="11" l="1"/>
  <c r="C34" i="11"/>
  <c r="C61" i="2"/>
  <c r="C60" i="2"/>
  <c r="C34" i="19"/>
  <c r="C33" i="19"/>
  <c r="D34" i="4"/>
  <c r="C32" i="5"/>
  <c r="C31" i="5"/>
  <c r="F11" i="19" l="1"/>
  <c r="F10" i="19"/>
  <c r="F9" i="19"/>
  <c r="E48" i="2" l="1"/>
  <c r="E47" i="2"/>
  <c r="E46" i="2"/>
  <c r="E45" i="2"/>
  <c r="C48" i="2"/>
  <c r="C47" i="2"/>
  <c r="C46" i="2"/>
  <c r="E33" i="11" l="1"/>
  <c r="C73" i="1" l="1"/>
  <c r="C72" i="1"/>
  <c r="B136" i="16"/>
  <c r="B135" i="16"/>
  <c r="B9" i="17"/>
  <c r="B8" i="17"/>
  <c r="C33" i="20"/>
  <c r="C32" i="20"/>
  <c r="B15" i="14"/>
  <c r="B14" i="14"/>
  <c r="B12" i="13"/>
  <c r="B11" i="13"/>
  <c r="F11" i="5"/>
  <c r="F9" i="5"/>
  <c r="H11" i="4"/>
  <c r="E11" i="19" s="1"/>
  <c r="H9" i="4"/>
  <c r="E9" i="19" s="1"/>
  <c r="D11" i="19"/>
  <c r="C11" i="19"/>
  <c r="E115" i="16"/>
  <c r="H115" i="16" s="1"/>
  <c r="D9" i="19"/>
  <c r="C9" i="19"/>
  <c r="E113" i="16" l="1"/>
  <c r="H113" i="16" s="1"/>
  <c r="G9" i="19"/>
  <c r="C9" i="2" s="1"/>
  <c r="G11" i="19"/>
  <c r="C11" i="2" s="1"/>
  <c r="G23" i="20" l="1"/>
  <c r="G22" i="20"/>
  <c r="G21" i="20"/>
  <c r="G20" i="20"/>
  <c r="G19" i="20"/>
  <c r="I30" i="4" l="1"/>
  <c r="F8" i="19"/>
  <c r="F12" i="19"/>
  <c r="F14" i="19"/>
  <c r="F15" i="19"/>
  <c r="F17" i="19"/>
  <c r="F18" i="19"/>
  <c r="F19" i="19"/>
  <c r="F21" i="19"/>
  <c r="F22" i="19"/>
  <c r="F23" i="19"/>
  <c r="F25" i="19"/>
  <c r="F26" i="19"/>
  <c r="F27" i="19"/>
  <c r="F29" i="19"/>
  <c r="F7" i="19"/>
  <c r="B25" i="10"/>
  <c r="B19" i="10"/>
  <c r="B21" i="10" s="1"/>
  <c r="C41" i="2" s="1"/>
  <c r="F13" i="19" l="1"/>
  <c r="F16" i="19"/>
  <c r="F20" i="19"/>
  <c r="F24" i="19"/>
  <c r="F28" i="19"/>
  <c r="F134" i="16"/>
  <c r="G17" i="20"/>
  <c r="G16" i="20"/>
  <c r="G15" i="20"/>
  <c r="G18" i="20"/>
  <c r="G14" i="20"/>
  <c r="G13" i="20"/>
  <c r="G12" i="20"/>
  <c r="G25" i="20"/>
  <c r="G24" i="20"/>
  <c r="G11" i="20"/>
  <c r="G10" i="20"/>
  <c r="G9" i="20"/>
  <c r="G30" i="20"/>
  <c r="G29" i="20"/>
  <c r="G28" i="20"/>
  <c r="G27" i="20"/>
  <c r="G26" i="20"/>
  <c r="G8" i="20"/>
  <c r="H7"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K31" i="20" l="1"/>
  <c r="D6" i="17" s="1"/>
  <c r="L38" i="15"/>
  <c r="H31" i="4" s="1"/>
  <c r="F30" i="19"/>
  <c r="C35" i="2" l="1"/>
  <c r="H8" i="4"/>
  <c r="E8" i="19" s="1"/>
  <c r="H10" i="4"/>
  <c r="E10" i="19" s="1"/>
  <c r="H12" i="4"/>
  <c r="E12" i="19" s="1"/>
  <c r="H13" i="4"/>
  <c r="E13" i="19" s="1"/>
  <c r="H14" i="4"/>
  <c r="E14" i="19" s="1"/>
  <c r="H15" i="4"/>
  <c r="E15" i="19" s="1"/>
  <c r="H16" i="4"/>
  <c r="E16" i="19" s="1"/>
  <c r="H17" i="4"/>
  <c r="E17" i="19" s="1"/>
  <c r="H18" i="4"/>
  <c r="E18" i="19" s="1"/>
  <c r="H19" i="4"/>
  <c r="E19" i="19" s="1"/>
  <c r="H20" i="4"/>
  <c r="E20" i="19" s="1"/>
  <c r="H21" i="4"/>
  <c r="E21" i="19" s="1"/>
  <c r="H22" i="4"/>
  <c r="E22" i="19" s="1"/>
  <c r="H23" i="4"/>
  <c r="E23" i="19" s="1"/>
  <c r="H24" i="4"/>
  <c r="E24" i="19" s="1"/>
  <c r="H25" i="4"/>
  <c r="E25" i="19" s="1"/>
  <c r="H26" i="4"/>
  <c r="E26" i="19" s="1"/>
  <c r="H27" i="4"/>
  <c r="E27" i="19" s="1"/>
  <c r="H28" i="4"/>
  <c r="E28" i="19" s="1"/>
  <c r="H29" i="4"/>
  <c r="E29" i="19" s="1"/>
  <c r="H7" i="4"/>
  <c r="E7" i="19" l="1"/>
  <c r="E30" i="19" s="1"/>
  <c r="H30" i="4"/>
  <c r="H32" i="4" s="1"/>
  <c r="E9" i="13" l="1"/>
  <c r="F9" i="13" s="1"/>
  <c r="E8" i="13" l="1"/>
  <c r="E7" i="13"/>
  <c r="D29" i="19"/>
  <c r="D28" i="19"/>
  <c r="D27" i="19"/>
  <c r="D26" i="19"/>
  <c r="D25" i="19"/>
  <c r="D24" i="19"/>
  <c r="D23" i="19"/>
  <c r="D22" i="19"/>
  <c r="D16" i="19"/>
  <c r="D14" i="19"/>
  <c r="D13" i="19"/>
  <c r="D10" i="19"/>
  <c r="D8" i="19"/>
  <c r="C16" i="19"/>
  <c r="C10" i="19"/>
  <c r="D18" i="19"/>
  <c r="C18" i="19"/>
  <c r="D19" i="19"/>
  <c r="C19" i="19"/>
  <c r="D20" i="19"/>
  <c r="C20" i="19"/>
  <c r="D21" i="19"/>
  <c r="C21" i="19"/>
  <c r="D7" i="19"/>
  <c r="C7" i="19"/>
  <c r="D12" i="19"/>
  <c r="C12" i="19"/>
  <c r="D15" i="19"/>
  <c r="C15" i="19"/>
  <c r="D17" i="19"/>
  <c r="C17" i="19"/>
  <c r="G10" i="19" l="1"/>
  <c r="C10" i="2" s="1"/>
  <c r="G7" i="19"/>
  <c r="C7" i="2" s="1"/>
  <c r="E10" i="13"/>
  <c r="E120" i="16"/>
  <c r="H120" i="16" s="1"/>
  <c r="G15" i="19"/>
  <c r="C15" i="2" s="1"/>
  <c r="G20" i="19"/>
  <c r="C20" i="2" s="1"/>
  <c r="G18" i="19"/>
  <c r="C18" i="2" s="1"/>
  <c r="G16" i="19"/>
  <c r="C16" i="2" s="1"/>
  <c r="G17" i="19"/>
  <c r="C17" i="2" s="1"/>
  <c r="G12" i="19"/>
  <c r="C12" i="2" s="1"/>
  <c r="G21" i="19"/>
  <c r="C21" i="2" s="1"/>
  <c r="G19" i="19"/>
  <c r="C19" i="2" s="1"/>
  <c r="E114" i="16"/>
  <c r="H114" i="16" s="1"/>
  <c r="E118" i="16"/>
  <c r="H118" i="16" s="1"/>
  <c r="C14" i="19"/>
  <c r="G14" i="19" s="1"/>
  <c r="C14" i="2" s="1"/>
  <c r="E126" i="16"/>
  <c r="H126" i="16" s="1"/>
  <c r="C22" i="19"/>
  <c r="G22" i="19" s="1"/>
  <c r="C22" i="2" s="1"/>
  <c r="E128" i="16"/>
  <c r="H128" i="16" s="1"/>
  <c r="C24" i="19"/>
  <c r="G24" i="19" s="1"/>
  <c r="C24" i="2" s="1"/>
  <c r="E130" i="16"/>
  <c r="H130" i="16" s="1"/>
  <c r="C26" i="19"/>
  <c r="G26" i="19" s="1"/>
  <c r="C26" i="2" s="1"/>
  <c r="E132" i="16"/>
  <c r="H132" i="16" s="1"/>
  <c r="C28" i="19"/>
  <c r="G28" i="19" s="1"/>
  <c r="C28" i="2" s="1"/>
  <c r="E133" i="16"/>
  <c r="H133" i="16" s="1"/>
  <c r="C29" i="19"/>
  <c r="G29" i="19" s="1"/>
  <c r="C29" i="2" s="1"/>
  <c r="E112" i="16"/>
  <c r="H112" i="16" s="1"/>
  <c r="C8" i="19"/>
  <c r="G8" i="19" s="1"/>
  <c r="C8" i="2" s="1"/>
  <c r="D30" i="19"/>
  <c r="E117" i="16"/>
  <c r="H117" i="16" s="1"/>
  <c r="C13" i="19"/>
  <c r="G13" i="19" s="1"/>
  <c r="E127" i="16"/>
  <c r="H127" i="16" s="1"/>
  <c r="C23" i="19"/>
  <c r="G23" i="19" s="1"/>
  <c r="C23" i="2" s="1"/>
  <c r="E129" i="16"/>
  <c r="H129" i="16" s="1"/>
  <c r="C25" i="19"/>
  <c r="G25" i="19" s="1"/>
  <c r="C25" i="2" s="1"/>
  <c r="E131" i="16"/>
  <c r="H131" i="16" s="1"/>
  <c r="C27" i="19"/>
  <c r="G27" i="19" s="1"/>
  <c r="C27" i="2" s="1"/>
  <c r="F7" i="13"/>
  <c r="F8" i="13"/>
  <c r="E124" i="16"/>
  <c r="H124" i="16" s="1"/>
  <c r="E122" i="16"/>
  <c r="H122" i="16" s="1"/>
  <c r="E119" i="16"/>
  <c r="H119" i="16" s="1"/>
  <c r="E121" i="16"/>
  <c r="H121" i="16" s="1"/>
  <c r="E116" i="16"/>
  <c r="H116" i="16" s="1"/>
  <c r="E125" i="16"/>
  <c r="H125" i="16" s="1"/>
  <c r="E123" i="16"/>
  <c r="H123" i="16" s="1"/>
  <c r="D134" i="16"/>
  <c r="H111" i="16" l="1"/>
  <c r="H134" i="16" s="1"/>
  <c r="E134" i="16"/>
  <c r="C13" i="2"/>
  <c r="F10" i="13"/>
  <c r="B6" i="17" s="1"/>
  <c r="C30" i="19"/>
  <c r="G30" i="19"/>
  <c r="C30" i="2" l="1"/>
  <c r="C31" i="2" s="1"/>
  <c r="C13" i="14"/>
  <c r="B13" i="14"/>
  <c r="D12" i="14"/>
  <c r="D11" i="14"/>
  <c r="D10" i="14"/>
  <c r="D9" i="14"/>
  <c r="D8" i="14"/>
  <c r="D7" i="14"/>
  <c r="C55" i="2"/>
  <c r="C57" i="2" s="1"/>
  <c r="D33" i="11"/>
  <c r="F29" i="5"/>
  <c r="F28" i="5"/>
  <c r="F27" i="5"/>
  <c r="F26" i="5"/>
  <c r="F25" i="5"/>
  <c r="F24" i="5"/>
  <c r="F23" i="5"/>
  <c r="F22" i="5"/>
  <c r="F21" i="5"/>
  <c r="F20" i="5"/>
  <c r="F19" i="5"/>
  <c r="F18" i="5"/>
  <c r="F17" i="5"/>
  <c r="F16" i="5"/>
  <c r="F15" i="5"/>
  <c r="F14" i="5"/>
  <c r="F13" i="5"/>
  <c r="F12" i="5"/>
  <c r="F10" i="5"/>
  <c r="F8" i="5"/>
  <c r="F7" i="5"/>
  <c r="E30" i="5"/>
  <c r="B27" i="10"/>
  <c r="B26" i="10"/>
  <c r="F30" i="5" l="1"/>
  <c r="H6" i="17"/>
  <c r="D13" i="14"/>
  <c r="C6" i="17" s="1"/>
  <c r="C39" i="2" l="1"/>
  <c r="E6" i="17"/>
  <c r="F6" i="17" l="1"/>
  <c r="G6" i="17" s="1"/>
  <c r="I6" i="17" s="1"/>
  <c r="I7" i="17" s="1"/>
  <c r="C43" i="2" s="1"/>
  <c r="G30" i="5"/>
  <c r="D30" i="5"/>
  <c r="C30" i="5"/>
  <c r="G30" i="4"/>
  <c r="F30" i="4"/>
  <c r="E30" i="4"/>
  <c r="D30" i="4"/>
  <c r="C30" i="4"/>
  <c r="C37" i="2" l="1"/>
  <c r="C32" i="2"/>
  <c r="C45" i="2"/>
  <c r="A8" i="10" l="1"/>
  <c r="A7" i="10"/>
  <c r="C33" i="2" l="1"/>
  <c r="C34" i="2" s="1"/>
  <c r="C36" i="2" l="1"/>
  <c r="C38" i="2" s="1"/>
  <c r="C40" i="2" s="1"/>
  <c r="C42" i="2" s="1"/>
  <c r="C44" i="2" s="1"/>
  <c r="C50" i="2" l="1"/>
  <c r="C51" i="2"/>
  <c r="C53" i="2"/>
  <c r="C52" i="2"/>
  <c r="C54" i="2" l="1"/>
  <c r="C58" i="2" s="1"/>
  <c r="G46" i="1" s="1"/>
</calcChain>
</file>

<file path=xl/sharedStrings.xml><?xml version="1.0" encoding="utf-8"?>
<sst xmlns="http://schemas.openxmlformats.org/spreadsheetml/2006/main" count="797" uniqueCount="372">
  <si>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</si>
  <si>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</si>
  <si>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</si>
  <si>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</si>
  <si>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</si>
  <si>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</si>
  <si>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</si>
  <si>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</si>
  <si>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</si>
  <si>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</si>
  <si>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</si>
  <si>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</si>
  <si>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</si>
  <si>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</si>
  <si>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</si>
  <si>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</si>
  <si>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</si>
  <si>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</si>
  <si>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</si>
  <si>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</si>
  <si>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</si>
  <si>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</si>
  <si>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</si>
  <si>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</si>
  <si>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</si>
  <si>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Physicians/Psychiatrists</t>
  </si>
  <si>
    <t>a.</t>
  </si>
  <si>
    <t>b.</t>
  </si>
  <si>
    <t>c.</t>
  </si>
  <si>
    <t>d.</t>
  </si>
  <si>
    <t>e.</t>
  </si>
  <si>
    <t>f.</t>
  </si>
  <si>
    <t>g.</t>
  </si>
  <si>
    <t>h.</t>
  </si>
  <si>
    <t>(Object Code)</t>
  </si>
  <si>
    <t>LEA Medi-Cal Billing Option Program</t>
  </si>
  <si>
    <t>LEA Identification:</t>
  </si>
  <si>
    <t>Contact:  Name</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</si>
  <si>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</si>
  <si>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</si>
  <si>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</si>
  <si>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</si>
  <si>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</si>
  <si>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</si>
  <si>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</si>
  <si>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</si>
  <si>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</si>
  <si>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</si>
  <si>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</si>
  <si>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</si>
  <si>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</si>
  <si>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</si>
  <si>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</si>
  <si>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</si>
  <si>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</si>
  <si>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</si>
  <si>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</si>
  <si>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</si>
  <si>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</si>
  <si>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</si>
  <si>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</si>
  <si>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</si>
  <si>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</si>
  <si>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</si>
  <si>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</si>
  <si>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</si>
  <si>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</si>
  <si>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</si>
  <si>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</si>
  <si>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</si>
  <si>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</si>
  <si>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</si>
  <si>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</si>
  <si>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</si>
  <si>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</si>
  <si>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</si>
  <si>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</si>
  <si>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</si>
  <si>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</si>
  <si>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</si>
  <si>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</si>
  <si>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</si>
  <si>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</si>
  <si>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</si>
  <si>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</si>
  <si>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</si>
  <si>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</si>
  <si>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</si>
  <si>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</si>
  <si>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</si>
  <si>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</si>
  <si>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</si>
  <si>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</si>
  <si>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</si>
  <si>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</si>
  <si>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</si>
  <si>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</si>
  <si>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</si>
  <si>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</si>
  <si>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</si>
  <si>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</si>
  <si>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</si>
  <si>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</si>
  <si>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</si>
  <si>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Speech-Language Pathology Assistants</t>
  </si>
  <si>
    <t>Orientation and Mobility Specialists</t>
  </si>
  <si>
    <t>16.</t>
  </si>
  <si>
    <t>17.</t>
  </si>
  <si>
    <t>18.</t>
  </si>
  <si>
    <t>20.</t>
  </si>
  <si>
    <t>21.</t>
  </si>
  <si>
    <t>22.</t>
  </si>
  <si>
    <t>23.</t>
  </si>
  <si>
    <t>Occupational Therapy Assistants</t>
  </si>
  <si>
    <t>Unrestricted Indirect Cost Rate</t>
  </si>
  <si>
    <t>Worksheet C: Other Costs</t>
  </si>
  <si>
    <t>19.</t>
  </si>
  <si>
    <t>Worksheet D: Contractor Costs and Total Hours Paid</t>
  </si>
  <si>
    <t>Total Units of Service</t>
  </si>
  <si>
    <t>Total Claims</t>
  </si>
  <si>
    <t xml:space="preserve">Interim Medi-Cal Reimbursement </t>
  </si>
  <si>
    <t xml:space="preserve">C </t>
  </si>
  <si>
    <t>k.</t>
  </si>
  <si>
    <t>m.</t>
  </si>
  <si>
    <t>n.</t>
  </si>
  <si>
    <t>Indirect Costs (a * b)</t>
  </si>
  <si>
    <t>Net Direct and Indirect Costs (a + c)</t>
  </si>
  <si>
    <t>Program Specialists</t>
  </si>
  <si>
    <t>Job Category</t>
  </si>
  <si>
    <t>Total Salaries</t>
  </si>
  <si>
    <t>Total Benefits</t>
  </si>
  <si>
    <t>Gross Compensation Expenditures</t>
  </si>
  <si>
    <t>Net Compensation Expenditures</t>
  </si>
  <si>
    <t>Bus Driver (General Transportation)</t>
  </si>
  <si>
    <t>Bus Driver</t>
  </si>
  <si>
    <t>Mechanic (General Transportation)</t>
  </si>
  <si>
    <t>Bus Aide (General Transportation)</t>
  </si>
  <si>
    <t>Bus Aide (only Special Education Transportation)</t>
  </si>
  <si>
    <t>Bus Driver (only Special Education Transportation)</t>
  </si>
  <si>
    <t>Mechanic (only Special Education Transportation)</t>
  </si>
  <si>
    <t>Mechanic Assistant (General Transportation)</t>
  </si>
  <si>
    <t>Mechanic Assistant (only Special Education Transportation)</t>
  </si>
  <si>
    <t>Description</t>
  </si>
  <si>
    <t>Gross Costs</t>
  </si>
  <si>
    <t>Lease/Rental</t>
  </si>
  <si>
    <t>Transportation Services (General Trans)</t>
  </si>
  <si>
    <t>Insurance</t>
  </si>
  <si>
    <t>Maintenance and Repairs</t>
  </si>
  <si>
    <t>Fuel and Oil</t>
  </si>
  <si>
    <t>Contract - Transportation Services</t>
  </si>
  <si>
    <t>Contract - Transportation Equipment</t>
  </si>
  <si>
    <t>Total</t>
  </si>
  <si>
    <t>Transportation Services (only Special Ed Trans)</t>
  </si>
  <si>
    <t>Specialized Transportation Costs</t>
  </si>
  <si>
    <t>Asset ID (If Applicable)</t>
  </si>
  <si>
    <t>Asset Type</t>
  </si>
  <si>
    <t>Years of Useful Life</t>
  </si>
  <si>
    <t>Prior Period Accumulated Depreciation</t>
  </si>
  <si>
    <t>Depreciation for Reporting Period</t>
  </si>
  <si>
    <t xml:space="preserve">l. </t>
  </si>
  <si>
    <t>o.</t>
  </si>
  <si>
    <t>Calculated Medi-Cal One Way Trip Ratio</t>
  </si>
  <si>
    <t>General and Statistical Information</t>
  </si>
  <si>
    <t>Worksheet A: Summary Costs of Providing LEA Services</t>
  </si>
  <si>
    <t>Indirect Costs</t>
  </si>
  <si>
    <t>Application of One-Way Trip Ratio</t>
  </si>
  <si>
    <t>Nurses</t>
  </si>
  <si>
    <t>q.</t>
  </si>
  <si>
    <t>Other Health Coverage</t>
  </si>
  <si>
    <t>Allocation Statistics</t>
  </si>
  <si>
    <t>W/S F Row Number</t>
  </si>
  <si>
    <t>Substitute Driver</t>
  </si>
  <si>
    <t>Mechanic</t>
  </si>
  <si>
    <t xml:space="preserve">Was the asset retired during the cost report period?  </t>
  </si>
  <si>
    <t>Annual Straight-Line Depreciation</t>
  </si>
  <si>
    <t xml:space="preserve">Worksheet C.1:  Direct Medical Equipment - Depreciation  </t>
  </si>
  <si>
    <t>Total "Other Costs"</t>
  </si>
  <si>
    <t>F = A+B+C-D</t>
  </si>
  <si>
    <t>Total Equipment Depreciation for the Reporting Period</t>
  </si>
  <si>
    <t>F = Sum of A-E</t>
  </si>
  <si>
    <t>Total Net Personnel Costs</t>
  </si>
  <si>
    <t xml:space="preserve">Personnel Costs, Net of Federal Funds </t>
  </si>
  <si>
    <t>Total Costs, Including Equipment Depreciation (d + e)</t>
  </si>
  <si>
    <t>Application of Direct Medical Service Percentage (f * g)</t>
  </si>
  <si>
    <t>Total Costs, Including Contracted Services Costs (h + i)</t>
  </si>
  <si>
    <t>Contracted Services Costs (from Worksheet D)</t>
  </si>
  <si>
    <t>Total Computable Medi-Cal Costs (j * k)</t>
  </si>
  <si>
    <t>Medi-Cal Allowable Costs (l + m)</t>
  </si>
  <si>
    <t>Direct Medical Equipment Depreciation (from Worksheet C.1)</t>
  </si>
  <si>
    <t>Resource Code Account Number(s)</t>
  </si>
  <si>
    <t>Resource Code Account Numbers</t>
  </si>
  <si>
    <t>Mileage</t>
  </si>
  <si>
    <t>Transportation - One Way Trips</t>
  </si>
  <si>
    <t>RMTS Direct Medical Service Percentage (from Allocation Statistics)</t>
  </si>
  <si>
    <t>Indirect Cost Rate (from Allocation Statistics)</t>
  </si>
  <si>
    <t>Net Personnel Costs (from Worksheet B.1)</t>
  </si>
  <si>
    <t>G</t>
  </si>
  <si>
    <t>Total Other Costs (Gross)</t>
  </si>
  <si>
    <t>Total Gross Salaries</t>
  </si>
  <si>
    <t>Total Gross Benefits</t>
  </si>
  <si>
    <t xml:space="preserve">Total Gross Other Costs </t>
  </si>
  <si>
    <t>H</t>
  </si>
  <si>
    <t>Depreciable Cost</t>
  </si>
  <si>
    <t>r.</t>
  </si>
  <si>
    <t>s.</t>
  </si>
  <si>
    <t>Month/
Year Placed in Service</t>
  </si>
  <si>
    <t>Month/
Year Placed Out of Service</t>
  </si>
  <si>
    <t>Equipment Depreciation Costs</t>
  </si>
  <si>
    <t xml:space="preserve">Total to Worksheet A: </t>
  </si>
  <si>
    <t>Cost and Reimbursement Comparison Schedule (CRCS)</t>
  </si>
  <si>
    <t>Occupational Therapist Assistants</t>
  </si>
  <si>
    <t>Expenditures from Federal Resources or Grants</t>
  </si>
  <si>
    <t>Federal Resources or Grants</t>
  </si>
  <si>
    <t>Total Contract Service Costs Net of Federal Resources or Grants</t>
  </si>
  <si>
    <t>Contract Service Costs Paid with Federal Resources or Grants</t>
  </si>
  <si>
    <t xml:space="preserve"> Expenditures from Federal Resources or Grants</t>
  </si>
  <si>
    <t>Registered Associate Clinical Social Workers</t>
  </si>
  <si>
    <t>Associate Marriage and Family Therapists</t>
  </si>
  <si>
    <t>24.</t>
  </si>
  <si>
    <t>t.</t>
  </si>
  <si>
    <t>% of Claims</t>
  </si>
  <si>
    <t>v.</t>
  </si>
  <si>
    <t>w.</t>
  </si>
  <si>
    <t>x.</t>
  </si>
  <si>
    <t>y.</t>
  </si>
  <si>
    <t>z.</t>
  </si>
  <si>
    <t>p.</t>
  </si>
  <si>
    <t>aa.</t>
  </si>
  <si>
    <t>Total Medi-Cal Maximum Reimbursable Cost</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</si>
  <si>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</si>
  <si>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</si>
  <si>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</si>
  <si>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</si>
  <si>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</si>
  <si>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</si>
  <si>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 2. Allocation Statistics</t>
  </si>
  <si>
    <t xml:space="preserve">3. Medi-Cal Eligibility Ratio: </t>
  </si>
  <si>
    <t xml:space="preserve">4. Medi-Cal One Way Trip Ratio: </t>
  </si>
  <si>
    <t>(Yes or No)</t>
  </si>
  <si>
    <t>New Practitioner Costs</t>
  </si>
  <si>
    <t>CA</t>
  </si>
  <si>
    <t>Reg. Associate Clinical Social Workers</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</si>
  <si>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</si>
  <si>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</si>
  <si>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</si>
  <si>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</si>
  <si>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</si>
  <si>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rPr>
        <b/>
        <sz val="12"/>
        <rFont val="Arial"/>
        <family val="2"/>
      </rPr>
      <t>If Yes</t>
    </r>
    <r>
      <rPr>
        <sz val="12"/>
        <rFont val="Arial"/>
        <family val="2"/>
      </rPr>
      <t>, who was your LEA's LEC/LGA?</t>
    </r>
  </si>
  <si>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</si>
  <si>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</si>
  <si>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</si>
  <si>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</si>
  <si>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</si>
  <si>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</si>
  <si>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</si>
  <si>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</si>
  <si>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 xml:space="preserve">School-Based Medi-Cal Administrative Activities (SMAA) Program </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</si>
  <si>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</si>
  <si>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</si>
  <si>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</si>
  <si>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</si>
  <si>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</si>
  <si>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</si>
  <si>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</si>
  <si>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</si>
  <si>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</si>
  <si>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</si>
  <si>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</si>
  <si>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</si>
  <si>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</si>
  <si>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</si>
  <si>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</si>
  <si>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</si>
  <si>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</si>
  <si>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</si>
  <si>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</si>
  <si>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</si>
  <si>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</si>
  <si>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</si>
  <si>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 (from LEA website)</t>
  </si>
  <si>
    <t xml:space="preserve">NPI </t>
  </si>
  <si>
    <t>Total Number of One-Way Trips for All Special Education Students with Specialized Transportation Documented in the IEP/IFSP</t>
  </si>
  <si>
    <t xml:space="preserve"> Total Computable Specialized Transportation Costs (from W/S E)</t>
  </si>
  <si>
    <t>Calculation of Medi-Cal Maximum Reimbursable Cost</t>
  </si>
  <si>
    <t>Interim Medi-Cal Reimbursement through the FI (from W/S F)</t>
  </si>
  <si>
    <t xml:space="preserve">DO NOT ENTER ANY DATA INTO THE SHADED CELLS.  CELLS SHADED IN GRAY WILL BE AUTOMATICALLY POPULATED </t>
  </si>
  <si>
    <t>WITH DATA ENTERED ON OTHER MEDI-CAL CRCS WORKSHEETS.</t>
  </si>
  <si>
    <t>SFY 2020-21</t>
  </si>
  <si>
    <t>Did your LEA participate in the SMAA claiming program during SFY 2020-21?</t>
  </si>
  <si>
    <t>Federal Medicaid Assistance Percentage (FMAP) for July 1, 2020 to June 30, 2021 - Title XIX</t>
  </si>
  <si>
    <t>FMAP for July 1, 2020 to June 30, 2021 - Title XIX Enhanced</t>
  </si>
  <si>
    <t>FMAP for July 1, 2020 to September 30, 2020 - Title XXI Enhanced</t>
  </si>
  <si>
    <t>FMAP for October 1, 2020 to June 30, 2021 - Title XXI Enhanced</t>
  </si>
  <si>
    <t>Title XIX (7/1/20-6/30/21)</t>
  </si>
  <si>
    <t>Title XIX Enhanced (7/1/20-6/30/21)</t>
  </si>
  <si>
    <t>Title XXI Enhanced (7/1/20-9/30/20)</t>
  </si>
  <si>
    <t>Title XXI Enhanced (10/1/20-6/30/21)</t>
  </si>
  <si>
    <t>Title XIX - 7/1/20-6/30/21 (n * o * % of claims)</t>
  </si>
  <si>
    <t>u.</t>
  </si>
  <si>
    <t>Title XIX Enhanced - 7/1/20-6/30/21 (n * p * % of claims)</t>
  </si>
  <si>
    <t>Title XXI Enhanced - 7/1/30-9/30/20 (n * q * % of claims)</t>
  </si>
  <si>
    <t>Title XXI Enhanced - 10/1/20-6/30/21 (n * r * % of claims)</t>
  </si>
  <si>
    <t>Total Reimbursement (x + y)</t>
  </si>
  <si>
    <t>Provider Category</t>
  </si>
  <si>
    <t xml:space="preserve">Worksheet B:  Quarterly Salary and Benefits Data Report </t>
  </si>
  <si>
    <t>Quarter 2: October to December 2020</t>
  </si>
  <si>
    <t>Quarter 3: January to March 2021</t>
  </si>
  <si>
    <t>Quarter 4: April to June 2021</t>
  </si>
  <si>
    <t>July to September 2020 Total Salaries</t>
  </si>
  <si>
    <t>July to September 2020 Total Benefits</t>
  </si>
  <si>
    <t>July to September 2020 Gross Compensation Expenditures</t>
  </si>
  <si>
    <t>July to September 2020 Net Compensation Expenditures</t>
  </si>
  <si>
    <t>Quarter 1: July to September 2020</t>
  </si>
  <si>
    <t>October to December 2020 Total Salaries</t>
  </si>
  <si>
    <t>October to December 2020 Total Benefits</t>
  </si>
  <si>
    <t>October to December 2020 Gross Compensation Expenditures</t>
  </si>
  <si>
    <t>October to December 2020 Net Compensation Expenditures</t>
  </si>
  <si>
    <t>January to March 2021 Total Salaries</t>
  </si>
  <si>
    <t>January to March 2021 Total Benefits</t>
  </si>
  <si>
    <t>January to March 2021 Gross Compensation Expenditures</t>
  </si>
  <si>
    <t>January to March 2021 Net Compensation Expenditures</t>
  </si>
  <si>
    <t>April to June 2021 Total Salaries</t>
  </si>
  <si>
    <t>April to June 2021 Total Benefits</t>
  </si>
  <si>
    <t>April to June 2021 Gross Compensation Expenditures</t>
  </si>
  <si>
    <t>April to June 2021 Net Compensation Expenditures</t>
  </si>
  <si>
    <t xml:space="preserve">Quarter 4 Totals: </t>
  </si>
  <si>
    <t xml:space="preserve">Quarter 3 Totals: </t>
  </si>
  <si>
    <t xml:space="preserve">Quarter 2 Totals: </t>
  </si>
  <si>
    <t xml:space="preserve">Quarter 1 Totals: </t>
  </si>
  <si>
    <t>Dates of Service 7/1/20 - 6/30/21</t>
  </si>
  <si>
    <t>Month/ Year Placed in Service</t>
  </si>
  <si>
    <t>Month/ Year Placed Out of Service</t>
  </si>
  <si>
    <t>(From Worksheet A)</t>
  </si>
  <si>
    <t>Overpayment/(Underpayment) (z - w)</t>
  </si>
  <si>
    <t>Local Educational Agency Medi-Cal Billing Option Program (LEA BOP)</t>
  </si>
  <si>
    <t xml:space="preserve">LEA represents that its expenditures under the LEA Medi-Cal Billing Option Program represent allowable </t>
  </si>
  <si>
    <t>Direct Medical Service Percentage from Time Study Results (obtained from LEA BOP website)</t>
  </si>
  <si>
    <t xml:space="preserve">   Statewide Unsatisfactory Immigration Status Adjustment Factor</t>
  </si>
  <si>
    <t>State Fiscal Year Totals</t>
  </si>
  <si>
    <t>SFY 20-21 Total Salaries</t>
  </si>
  <si>
    <t>SFY 20-21 Total Benefits</t>
  </si>
  <si>
    <t>SFY 20-21 Gross Compensation Expenditures</t>
  </si>
  <si>
    <t>SFY 20-21 Net Compensation Expenditures</t>
  </si>
  <si>
    <t xml:space="preserve">SFY Totals: </t>
  </si>
  <si>
    <t>Worksheet B.1:  State Fiscal Year Funding Summary (No Input Required)</t>
  </si>
  <si>
    <t>Total Direct Medical Equipment Depreciation for the SFY (from Worksheet C.1)</t>
  </si>
  <si>
    <t xml:space="preserve">Worksheet F: Interim Payment Data for LEA BOP Services </t>
  </si>
  <si>
    <t>Total LEA BOP Services for Reporting Period</t>
  </si>
  <si>
    <t>Certification of State Matching Funds for LEA BOP Services:</t>
  </si>
  <si>
    <t xml:space="preserve">Total Overpayment/(Underpayment) For LEA BOP Services </t>
  </si>
  <si>
    <t>LEA BOP Billing Consortium:</t>
  </si>
  <si>
    <t>LEA BOP Provider Name</t>
  </si>
  <si>
    <t>Specialized Medical Transportation Costs</t>
  </si>
  <si>
    <t>Worksheet E.1: Specialized Medical Transportation Personnel Costs</t>
  </si>
  <si>
    <t>Total Specialized Medical Transportation Personnel Costs</t>
  </si>
  <si>
    <t>Worksheet E.2: Other Specialized Medical Transportation Costs</t>
  </si>
  <si>
    <t>Total Other Specialized Medical Transportation Costs Net of Federal Resources or Grants</t>
  </si>
  <si>
    <t xml:space="preserve">Total Depreciation - Specialized Medical Transportation </t>
  </si>
  <si>
    <t>Worksheet E:  Specialized Medical Transportation Summary</t>
  </si>
  <si>
    <t>Specialized Medical Transportation Services</t>
  </si>
  <si>
    <t>Net Other Specialized Medical Transportation Costs (from E.2)</t>
  </si>
  <si>
    <t>Depreciation - Specialized Medical Transportation  (from E.3)</t>
  </si>
  <si>
    <t>Net Salaries &amp; Benefits  - Specialized Medical Transportation
(from E.1)</t>
  </si>
  <si>
    <t>Total Net Specialized Medical Transportation Service Costs</t>
  </si>
  <si>
    <t xml:space="preserve">Net Specialized Medical Transportation  Costs plus Indirect Costs </t>
  </si>
  <si>
    <t>Medicaid Allowable Specialized Medical Transportation Costs</t>
  </si>
  <si>
    <t>Total Number of One-Way Trips for Medi-Cal Special Education Students with Specialized Medical Transportation Documented in the IEP/IFSP (may be obtained from paid claims data)</t>
  </si>
  <si>
    <r>
      <t xml:space="preserve">Worksheet E.3: Specialized Medical Transportation Equipment - Depreciation </t>
    </r>
    <r>
      <rPr>
        <b/>
        <i/>
        <sz val="12"/>
        <rFont val="Arial"/>
        <family val="2"/>
      </rPr>
      <t>(applicable only to equipment purchased for greater than $5,000)</t>
    </r>
  </si>
  <si>
    <t>(IEP/IFSP Services and IHSP Services)</t>
  </si>
  <si>
    <t>Counselors/Marriage and Family Therapists (MFTs)</t>
  </si>
  <si>
    <t>Counselors/MFTs</t>
  </si>
  <si>
    <t>Audiologists/Audiometrists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</si>
</sst>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 numFmtId="169" formatCode="&quot;$&quot;#,##0"/>
  </numFmts>
  <fonts count="43"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sz val="10"/>
      <color rgb="FFFF0000"/>
      <name val="Arial"/>
      <family val="2"/>
    </font>
    <font>
      <b/>
      <sz val="12"/>
      <color indexed="8"/>
      <name val="Arial"/>
      <family val="2"/>
    </font>
    <font>
      <sz val="11"/>
      <color indexed="8"/>
      <name val="Calibri"/>
      <family val="2"/>
    </font>
    <font>
      <sz val="11"/>
      <color theme="1"/>
      <name val="Arial"/>
      <family val="2"/>
    </font>
    <font>
      <sz val="14"/>
      <color theme="1"/>
      <name val="Arial"/>
      <family val="2"/>
    </font>
    <font>
      <b/>
      <sz val="10"/>
      <color theme="1"/>
      <name val="Arial"/>
      <family val="2"/>
    </font>
    <font>
      <b/>
      <sz val="12"/>
      <name val="Arial"/>
      <family val="2"/>
    </font>
    <font>
      <sz val="12"/>
      <name val="Arial"/>
      <family val="2"/>
    </font>
    <font>
      <u/>
      <sz val="12"/>
      <color indexed="12"/>
      <name val="Times New Roman"/>
      <family val="1"/>
    </font>
    <font>
      <b/>
      <sz val="12"/>
      <color rgb="FF242424"/>
      <name val="Arial"/>
      <family val="2"/>
    </font>
    <font>
      <sz val="12"/>
      <color rgb="FF242424"/>
      <name val="Arial"/>
      <family val="2"/>
    </font>
    <font>
      <sz val="12"/>
      <color theme="1"/>
      <name val="Arial"/>
      <family val="2"/>
    </font>
    <font>
      <sz val="12"/>
      <color rgb="FFC00000"/>
      <name val="Arial"/>
      <family val="2"/>
    </font>
    <font>
      <sz val="12"/>
      <color rgb="FFFF0000"/>
      <name val="Arial"/>
      <family val="2"/>
    </font>
    <font>
      <i/>
      <sz val="12"/>
      <name val="Arial"/>
      <family val="2"/>
    </font>
    <font>
      <b/>
      <sz val="12"/>
      <color rgb="FFFF0000"/>
      <name val="Arial"/>
      <family val="2"/>
    </font>
    <font>
      <sz val="12"/>
      <color theme="0" tint="-4.9989318521683403E-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sz val="12"/>
      <color indexed="8"/>
      <name val="Arial"/>
      <family val="2"/>
    </font>
    <font>
      <i/>
      <u/>
      <sz val="12"/>
      <name val="Arial"/>
      <family val="2"/>
    </font>
    <font>
      <b/>
      <i/>
      <sz val="10"/>
      <name val="Arial"/>
      <family val="2"/>
    </font>
    <font>
      <b/>
      <i/>
      <sz val="12"/>
      <name val="Arial"/>
      <family val="2"/>
    </font>
  </fonts>
  <fills count="12">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9"/>
        <bgColor indexed="64"/>
      </patternFill>
    </fill>
    <fill>
      <patternFill patternType="solid">
        <fgColor theme="0" tint="-0.24994659260841701"/>
        <bgColor indexed="64"/>
      </patternFill>
    </fill>
    <fill>
      <patternFill patternType="solid">
        <fgColor theme="1" tint="0.249977111117893"/>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78">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thin">
        <color indexed="63"/>
      </left>
      <right style="thin">
        <color indexed="63"/>
      </right>
      <top style="thin">
        <color indexed="63"/>
      </top>
      <bottom style="thin">
        <color indexed="64"/>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diagonal/>
    </border>
    <border>
      <left style="medium">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medium">
        <color indexed="64"/>
      </right>
      <top style="thin">
        <color indexed="55"/>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style="medium">
        <color indexed="64"/>
      </left>
      <right style="medium">
        <color indexed="64"/>
      </right>
      <top style="medium">
        <color indexed="64"/>
      </top>
      <bottom style="medium">
        <color indexed="64"/>
      </bottom>
      <diagonal/>
    </border>
    <border>
      <left style="thin">
        <color indexed="63"/>
      </left>
      <right style="thin">
        <color indexed="64"/>
      </right>
      <top style="medium">
        <color indexed="64"/>
      </top>
      <bottom style="thin">
        <color indexed="64"/>
      </bottom>
      <diagonal/>
    </border>
    <border>
      <left style="thin">
        <color indexed="9"/>
      </left>
      <right style="thin">
        <color indexed="9"/>
      </right>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medium">
        <color indexed="64"/>
      </right>
      <top style="thin">
        <color indexed="63"/>
      </top>
      <bottom style="medium">
        <color indexed="64"/>
      </bottom>
      <diagonal/>
    </border>
    <border>
      <left/>
      <right/>
      <top style="thin">
        <color indexed="64"/>
      </top>
      <bottom/>
      <diagonal/>
    </border>
    <border>
      <left/>
      <right/>
      <top style="thin">
        <color indexed="64"/>
      </top>
      <bottom style="double">
        <color indexed="64"/>
      </bottom>
      <diagonal/>
    </border>
    <border>
      <left/>
      <right/>
      <top style="dashed">
        <color auto="1"/>
      </top>
      <bottom style="dashed">
        <color auto="1"/>
      </bottom>
      <diagonal/>
    </border>
    <border>
      <left/>
      <right/>
      <top/>
      <bottom style="dashed">
        <color auto="1"/>
      </bottom>
      <diagonal/>
    </border>
    <border>
      <left style="medium">
        <color indexed="64"/>
      </left>
      <right style="thin">
        <color indexed="9"/>
      </right>
      <top/>
      <bottom style="medium">
        <color indexed="64"/>
      </bottom>
      <diagonal/>
    </border>
    <border>
      <left style="medium">
        <color indexed="64"/>
      </left>
      <right style="thin">
        <color indexed="63"/>
      </right>
      <top style="thin">
        <color indexed="64"/>
      </top>
      <bottom style="medium">
        <color indexed="64"/>
      </bottom>
      <diagonal/>
    </border>
    <border>
      <left style="thin">
        <color indexed="9"/>
      </left>
      <right style="thin">
        <color indexed="9"/>
      </right>
      <top/>
      <bottom/>
      <diagonal/>
    </border>
    <border>
      <left style="thin">
        <color indexed="63"/>
      </left>
      <right style="thin">
        <color indexed="64"/>
      </right>
      <top style="thin">
        <color indexed="63"/>
      </top>
      <bottom style="thin">
        <color indexed="63"/>
      </bottom>
      <diagonal/>
    </border>
    <border>
      <left style="thin">
        <color indexed="63"/>
      </left>
      <right style="thin">
        <color indexed="63"/>
      </right>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style="thin">
        <color indexed="55"/>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3"/>
      </left>
      <right style="thin">
        <color indexed="63"/>
      </right>
      <top/>
      <bottom/>
      <diagonal/>
    </border>
    <border>
      <left style="thin">
        <color indexed="63"/>
      </left>
      <right style="thin">
        <color indexed="63"/>
      </right>
      <top style="thin">
        <color indexed="63"/>
      </top>
      <bottom/>
      <diagonal/>
    </border>
    <border>
      <left style="thin">
        <color indexed="63"/>
      </left>
      <right style="medium">
        <color indexed="64"/>
      </right>
      <top/>
      <bottom/>
      <diagonal/>
    </border>
  </borders>
  <cellStyleXfs count="31">
    <xf numFmtId="0" fontId="0" fillId="0" borderId="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7" fillId="0" borderId="0"/>
    <xf numFmtId="9" fontId="16" fillId="0" borderId="0" applyFont="0" applyFill="0" applyBorder="0" applyAlignment="0" applyProtection="0"/>
    <xf numFmtId="0" fontId="4" fillId="0" borderId="0"/>
    <xf numFmtId="44" fontId="19"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2" fillId="0" borderId="0"/>
    <xf numFmtId="0" fontId="2"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476">
    <xf numFmtId="0" fontId="0" fillId="0" borderId="0" xfId="0"/>
    <xf numFmtId="0" fontId="10" fillId="0" borderId="0" xfId="0" applyFont="1" applyProtection="1"/>
    <xf numFmtId="43" fontId="11" fillId="0" borderId="0" xfId="0" applyNumberFormat="1" applyFont="1" applyFill="1" applyAlignment="1" applyProtection="1">
      <alignment horizontal="right"/>
    </xf>
    <xf numFmtId="0" fontId="10" fillId="0" borderId="0" xfId="0" applyFont="1" applyFill="1" applyProtection="1"/>
    <xf numFmtId="0" fontId="12" fillId="0" borderId="0" xfId="0" applyFont="1" applyAlignment="1" applyProtection="1"/>
    <xf numFmtId="0" fontId="10" fillId="0" borderId="0" xfId="0" applyFont="1" applyFill="1" applyBorder="1" applyProtection="1"/>
    <xf numFmtId="43" fontId="10" fillId="0" borderId="0" xfId="0" applyNumberFormat="1" applyFont="1" applyFill="1" applyAlignment="1" applyProtection="1">
      <alignment horizontal="right"/>
    </xf>
    <xf numFmtId="43" fontId="10" fillId="0" borderId="0" xfId="0" applyNumberFormat="1" applyFont="1" applyFill="1" applyProtection="1"/>
    <xf numFmtId="43" fontId="10" fillId="0" borderId="0" xfId="0" applyNumberFormat="1" applyFont="1" applyProtection="1"/>
    <xf numFmtId="43" fontId="10" fillId="0" borderId="0" xfId="0" applyNumberFormat="1" applyFont="1" applyAlignment="1" applyProtection="1">
      <alignment horizontal="right"/>
    </xf>
    <xf numFmtId="0" fontId="10" fillId="0" borderId="0" xfId="0" applyFont="1" applyAlignment="1" applyProtection="1">
      <alignment wrapText="1"/>
    </xf>
    <xf numFmtId="0" fontId="10" fillId="0" borderId="0" xfId="0" applyFont="1" applyAlignment="1" applyProtection="1">
      <alignment horizontal="centerContinuous"/>
    </xf>
    <xf numFmtId="0" fontId="10" fillId="0" borderId="0" xfId="0" applyFont="1"/>
    <xf numFmtId="166" fontId="10" fillId="0" borderId="0" xfId="0" applyNumberFormat="1" applyFont="1" applyFill="1" applyBorder="1" applyAlignment="1" applyProtection="1">
      <alignment horizontal="center"/>
    </xf>
    <xf numFmtId="43" fontId="11" fillId="0" borderId="0" xfId="0" applyNumberFormat="1" applyFont="1" applyAlignment="1" applyProtection="1">
      <alignment horizontal="right"/>
    </xf>
    <xf numFmtId="0" fontId="10" fillId="0" borderId="0" xfId="0" applyFont="1" applyAlignment="1" applyProtection="1"/>
    <xf numFmtId="166" fontId="10" fillId="0" borderId="0" xfId="0" applyNumberFormat="1" applyFont="1" applyFill="1" applyAlignment="1" applyProtection="1">
      <alignment horizontal="center"/>
    </xf>
    <xf numFmtId="0" fontId="10"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2" fillId="0" borderId="0" xfId="0" applyFont="1" applyAlignment="1" applyProtection="1">
      <alignment horizontal="center"/>
    </xf>
    <xf numFmtId="167" fontId="20" fillId="0" borderId="0" xfId="13" applyNumberFormat="1" applyFont="1" applyProtection="1"/>
    <xf numFmtId="0" fontId="20" fillId="0" borderId="0" xfId="13" applyFont="1" applyProtection="1"/>
    <xf numFmtId="0" fontId="10" fillId="0" borderId="0" xfId="0" applyNumberFormat="1" applyFont="1" applyFill="1" applyBorder="1" applyAlignment="1" applyProtection="1">
      <alignment horizontal="center"/>
    </xf>
    <xf numFmtId="0" fontId="10" fillId="0" borderId="0" xfId="0" applyFont="1" applyFill="1"/>
    <xf numFmtId="0" fontId="20" fillId="0" borderId="30" xfId="13" applyFont="1" applyFill="1" applyBorder="1" applyProtection="1"/>
    <xf numFmtId="0" fontId="20" fillId="0" borderId="0" xfId="13" applyFont="1" applyFill="1" applyBorder="1" applyProtection="1"/>
    <xf numFmtId="0" fontId="21" fillId="0" borderId="29" xfId="13" applyFont="1" applyFill="1" applyBorder="1" applyProtection="1"/>
    <xf numFmtId="0" fontId="21" fillId="0" borderId="30" xfId="13" applyFont="1" applyFill="1" applyBorder="1" applyProtection="1"/>
    <xf numFmtId="0" fontId="15" fillId="0" borderId="29" xfId="13" applyFont="1" applyFill="1" applyBorder="1" applyProtection="1"/>
    <xf numFmtId="0" fontId="15" fillId="0" borderId="30" xfId="13" applyFont="1" applyFill="1" applyBorder="1" applyProtection="1"/>
    <xf numFmtId="0" fontId="12" fillId="0" borderId="0" xfId="0" applyFont="1" applyAlignment="1" applyProtection="1">
      <alignment horizontal="centerContinuous" vertical="center"/>
    </xf>
    <xf numFmtId="0" fontId="20" fillId="0" borderId="11" xfId="13" applyFont="1" applyBorder="1" applyProtection="1"/>
    <xf numFmtId="0" fontId="20" fillId="0" borderId="10" xfId="13" applyFont="1" applyBorder="1" applyAlignment="1" applyProtection="1">
      <alignment wrapText="1"/>
    </xf>
    <xf numFmtId="0" fontId="20" fillId="0" borderId="11" xfId="13" applyFont="1" applyBorder="1" applyAlignment="1" applyProtection="1">
      <alignment wrapText="1"/>
    </xf>
    <xf numFmtId="0" fontId="20" fillId="0" borderId="0" xfId="13" applyFont="1" applyAlignment="1" applyProtection="1">
      <alignment wrapText="1"/>
    </xf>
    <xf numFmtId="167" fontId="20" fillId="0" borderId="0" xfId="13" applyNumberFormat="1" applyFont="1" applyFill="1" applyProtection="1"/>
    <xf numFmtId="0" fontId="20" fillId="0" borderId="11" xfId="13" applyFont="1" applyFill="1" applyBorder="1" applyProtection="1"/>
    <xf numFmtId="0" fontId="20" fillId="0" borderId="11" xfId="13" applyFont="1" applyFill="1" applyBorder="1" applyAlignment="1" applyProtection="1">
      <alignment horizontal="center"/>
    </xf>
    <xf numFmtId="1" fontId="20" fillId="0" borderId="11" xfId="13" applyNumberFormat="1" applyFont="1" applyFill="1" applyBorder="1" applyAlignment="1" applyProtection="1">
      <alignment horizontal="center"/>
    </xf>
    <xf numFmtId="167" fontId="20" fillId="0" borderId="11" xfId="13" applyNumberFormat="1" applyFont="1" applyFill="1" applyBorder="1" applyProtection="1"/>
    <xf numFmtId="0" fontId="20" fillId="0" borderId="0" xfId="13" applyFont="1" applyFill="1" applyProtection="1"/>
    <xf numFmtId="0" fontId="20" fillId="0" borderId="0" xfId="13" applyFont="1" applyFill="1" applyAlignment="1" applyProtection="1">
      <alignment horizontal="center"/>
    </xf>
    <xf numFmtId="1" fontId="20" fillId="0" borderId="0" xfId="13" applyNumberFormat="1" applyFont="1" applyFill="1" applyAlignment="1" applyProtection="1">
      <alignment horizontal="center"/>
    </xf>
    <xf numFmtId="167" fontId="15" fillId="0" borderId="10" xfId="13" applyNumberFormat="1" applyFont="1" applyBorder="1" applyProtection="1"/>
    <xf numFmtId="0" fontId="15" fillId="0" borderId="11" xfId="13" applyFont="1" applyBorder="1" applyProtection="1"/>
    <xf numFmtId="0" fontId="15" fillId="0" borderId="0" xfId="13" applyFont="1" applyProtection="1"/>
    <xf numFmtId="0" fontId="15" fillId="0" borderId="10" xfId="13" applyFont="1" applyBorder="1" applyProtection="1"/>
    <xf numFmtId="0" fontId="10" fillId="0" borderId="0" xfId="0" applyFont="1" applyAlignment="1"/>
    <xf numFmtId="0" fontId="10" fillId="0" borderId="46" xfId="0" applyFont="1" applyBorder="1"/>
    <xf numFmtId="0" fontId="15" fillId="0" borderId="0" xfId="13" applyFont="1" applyFill="1" applyBorder="1" applyProtection="1"/>
    <xf numFmtId="0" fontId="22" fillId="0" borderId="0" xfId="13" applyFont="1" applyFill="1" applyBorder="1" applyProtection="1"/>
    <xf numFmtId="0" fontId="11" fillId="0" borderId="0" xfId="15" applyFont="1" applyFill="1" applyProtection="1"/>
    <xf numFmtId="0" fontId="10" fillId="0" borderId="0" xfId="15" applyFont="1" applyProtection="1"/>
    <xf numFmtId="49" fontId="10" fillId="0" borderId="0" xfId="15" applyNumberFormat="1" applyFont="1" applyProtection="1"/>
    <xf numFmtId="0" fontId="10" fillId="0" borderId="0" xfId="15" applyFont="1" applyFill="1" applyProtection="1"/>
    <xf numFmtId="0" fontId="10" fillId="0" borderId="0" xfId="15" applyFont="1"/>
    <xf numFmtId="0" fontId="10" fillId="0" borderId="0" xfId="15" applyFont="1" applyFill="1" applyBorder="1" applyAlignment="1" applyProtection="1">
      <alignment horizontal="center" wrapText="1"/>
    </xf>
    <xf numFmtId="0" fontId="10" fillId="0" borderId="0" xfId="15" applyFont="1" applyFill="1" applyBorder="1" applyProtection="1"/>
    <xf numFmtId="41" fontId="10" fillId="0" borderId="0" xfId="15" applyNumberFormat="1" applyFont="1" applyFill="1" applyBorder="1" applyProtection="1"/>
    <xf numFmtId="41" fontId="10"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10" fillId="0" borderId="0" xfId="15" applyNumberFormat="1" applyFont="1" applyProtection="1"/>
    <xf numFmtId="0" fontId="12" fillId="0" borderId="0" xfId="15" applyFont="1" applyFill="1" applyAlignment="1" applyProtection="1">
      <alignment horizontal="left" vertical="top" wrapText="1"/>
    </xf>
    <xf numFmtId="43" fontId="10" fillId="0" borderId="0" xfId="15" applyNumberFormat="1" applyFont="1" applyFill="1" applyProtection="1"/>
    <xf numFmtId="0" fontId="20" fillId="0" borderId="0" xfId="16" applyFont="1" applyProtection="1"/>
    <xf numFmtId="0" fontId="20" fillId="0" borderId="0" xfId="16" applyFont="1" applyFill="1" applyProtection="1"/>
    <xf numFmtId="0" fontId="20" fillId="0" borderId="0" xfId="16" applyFont="1" applyFill="1" applyAlignment="1" applyProtection="1">
      <alignment horizontal="center"/>
    </xf>
    <xf numFmtId="1" fontId="20" fillId="0" borderId="0" xfId="16" applyNumberFormat="1" applyFont="1" applyFill="1" applyAlignment="1" applyProtection="1">
      <alignment horizontal="center"/>
    </xf>
    <xf numFmtId="167" fontId="20" fillId="0" borderId="0" xfId="16" applyNumberFormat="1" applyFont="1" applyFill="1" applyProtection="1"/>
    <xf numFmtId="0" fontId="23" fillId="0" borderId="0" xfId="0" applyFont="1" applyAlignment="1" applyProtection="1">
      <alignment horizontal="centerContinuous" vertical="center"/>
    </xf>
    <xf numFmtId="0" fontId="23" fillId="0" borderId="0" xfId="0" applyFont="1" applyAlignment="1" applyProtection="1">
      <alignment horizontal="centerContinuous"/>
    </xf>
    <xf numFmtId="0" fontId="23" fillId="0" borderId="0" xfId="0" applyFont="1" applyFill="1" applyAlignment="1" applyProtection="1">
      <alignment horizontal="centerContinuous"/>
    </xf>
    <xf numFmtId="0" fontId="10" fillId="0" borderId="0" xfId="0" applyFont="1" applyAlignment="1" applyProtection="1">
      <alignment horizontal="center"/>
    </xf>
    <xf numFmtId="166" fontId="10" fillId="0" borderId="0" xfId="0" applyNumberFormat="1" applyFont="1" applyFill="1" applyBorder="1" applyAlignment="1" applyProtection="1"/>
    <xf numFmtId="0" fontId="20" fillId="0" borderId="0" xfId="13" applyFont="1" applyBorder="1" applyAlignment="1" applyProtection="1">
      <alignment horizontal="center" wrapText="1"/>
    </xf>
    <xf numFmtId="0" fontId="20" fillId="0" borderId="10" xfId="13" applyFont="1" applyBorder="1" applyAlignment="1" applyProtection="1">
      <alignment horizontal="center" wrapText="1"/>
    </xf>
    <xf numFmtId="0" fontId="20" fillId="0" borderId="11" xfId="13" applyFont="1" applyBorder="1" applyAlignment="1" applyProtection="1">
      <alignment horizontal="center" wrapText="1"/>
    </xf>
    <xf numFmtId="0" fontId="20" fillId="0" borderId="0" xfId="13" applyFont="1" applyAlignment="1" applyProtection="1">
      <alignment horizontal="center" wrapText="1"/>
    </xf>
    <xf numFmtId="0" fontId="17" fillId="4" borderId="0" xfId="13" applyFont="1" applyFill="1" applyBorder="1" applyProtection="1"/>
    <xf numFmtId="0" fontId="23" fillId="0" borderId="0" xfId="0" applyFont="1" applyAlignment="1" applyProtection="1"/>
    <xf numFmtId="49" fontId="24" fillId="0" borderId="0" xfId="0" applyNumberFormat="1" applyFont="1" applyFill="1" applyAlignment="1" applyProtection="1">
      <alignment horizontal="right"/>
    </xf>
    <xf numFmtId="0" fontId="24" fillId="0" borderId="0" xfId="0" applyFont="1" applyFill="1" applyProtection="1"/>
    <xf numFmtId="0" fontId="23" fillId="0" borderId="0" xfId="0" applyFont="1" applyFill="1" applyAlignment="1" applyProtection="1">
      <alignment horizontal="left"/>
    </xf>
    <xf numFmtId="0" fontId="23" fillId="0" borderId="0" xfId="0" applyFont="1" applyFill="1" applyAlignment="1" applyProtection="1"/>
    <xf numFmtId="0" fontId="23" fillId="0" borderId="0" xfId="0" applyFont="1" applyBorder="1" applyAlignment="1" applyProtection="1"/>
    <xf numFmtId="0" fontId="24" fillId="0" borderId="0" xfId="0" applyFont="1" applyProtection="1"/>
    <xf numFmtId="0" fontId="23" fillId="0" borderId="0" xfId="0" applyFont="1" applyFill="1" applyProtection="1"/>
    <xf numFmtId="0" fontId="24" fillId="0" borderId="0" xfId="0" applyFont="1" applyFill="1" applyBorder="1" applyProtection="1"/>
    <xf numFmtId="49" fontId="24" fillId="0" borderId="1" xfId="0" applyNumberFormat="1" applyFont="1" applyFill="1" applyBorder="1" applyAlignment="1" applyProtection="1">
      <protection locked="0"/>
    </xf>
    <xf numFmtId="49" fontId="24" fillId="0" borderId="0" xfId="0" applyNumberFormat="1" applyFont="1" applyFill="1" applyBorder="1" applyAlignment="1" applyProtection="1">
      <alignment horizontal="right"/>
    </xf>
    <xf numFmtId="0" fontId="24" fillId="0" borderId="1" xfId="0" applyFont="1" applyFill="1" applyBorder="1" applyAlignment="1" applyProtection="1">
      <protection locked="0"/>
    </xf>
    <xf numFmtId="0" fontId="24" fillId="0" borderId="3" xfId="0" applyFont="1" applyFill="1" applyBorder="1" applyAlignment="1" applyProtection="1">
      <protection locked="0"/>
    </xf>
    <xf numFmtId="0" fontId="24" fillId="0" borderId="0" xfId="0" applyFont="1" applyFill="1" applyBorder="1" applyAlignment="1" applyProtection="1"/>
    <xf numFmtId="0" fontId="24" fillId="0" borderId="0" xfId="0" applyFont="1" applyFill="1" applyBorder="1" applyAlignment="1" applyProtection="1">
      <alignment horizontal="left"/>
    </xf>
    <xf numFmtId="0" fontId="24" fillId="0" borderId="0" xfId="0" applyFont="1" applyFill="1" applyAlignment="1" applyProtection="1">
      <alignment horizontal="center"/>
    </xf>
    <xf numFmtId="166" fontId="24" fillId="0" borderId="3" xfId="0" applyNumberFormat="1" applyFont="1" applyFill="1" applyBorder="1" applyAlignment="1" applyProtection="1">
      <protection locked="0"/>
    </xf>
    <xf numFmtId="166" fontId="24" fillId="0" borderId="0" xfId="0" applyNumberFormat="1" applyFont="1" applyFill="1" applyBorder="1" applyAlignment="1" applyProtection="1"/>
    <xf numFmtId="0" fontId="24" fillId="0" borderId="0" xfId="0" applyFont="1" applyFill="1" applyBorder="1" applyAlignment="1" applyProtection="1">
      <alignment horizontal="right"/>
    </xf>
    <xf numFmtId="0" fontId="25" fillId="0" borderId="0" xfId="9" applyFont="1" applyFill="1" applyBorder="1" applyAlignment="1" applyProtection="1"/>
    <xf numFmtId="166" fontId="24" fillId="0" borderId="1" xfId="0" applyNumberFormat="1" applyFont="1" applyFill="1" applyBorder="1" applyAlignment="1" applyProtection="1">
      <protection locked="0"/>
    </xf>
    <xf numFmtId="0" fontId="24" fillId="0" borderId="1" xfId="0" applyFont="1" applyBorder="1" applyAlignment="1" applyProtection="1">
      <alignment horizontal="center"/>
    </xf>
    <xf numFmtId="0" fontId="24" fillId="0" borderId="3" xfId="0" applyFont="1" applyBorder="1" applyAlignment="1" applyProtection="1">
      <protection locked="0"/>
    </xf>
    <xf numFmtId="0" fontId="24" fillId="0" borderId="0" xfId="0" applyFont="1" applyFill="1" applyBorder="1" applyAlignment="1" applyProtection="1">
      <alignment horizontal="center"/>
    </xf>
    <xf numFmtId="0" fontId="26" fillId="0" borderId="0" xfId="0" applyFont="1" applyProtection="1"/>
    <xf numFmtId="1" fontId="24" fillId="0" borderId="0" xfId="0" applyNumberFormat="1" applyFont="1" applyFill="1" applyBorder="1" applyAlignment="1" applyProtection="1">
      <alignment horizontal="center"/>
    </xf>
    <xf numFmtId="0" fontId="27" fillId="0" borderId="0" xfId="0" applyFont="1" applyProtection="1"/>
    <xf numFmtId="0" fontId="24" fillId="0" borderId="1" xfId="0" applyFont="1" applyFill="1" applyBorder="1" applyAlignment="1" applyProtection="1">
      <alignment horizontal="center"/>
      <protection locked="0"/>
    </xf>
    <xf numFmtId="0" fontId="28" fillId="0" borderId="0" xfId="0" applyFont="1" applyAlignment="1"/>
    <xf numFmtId="49" fontId="24" fillId="0" borderId="0" xfId="0" applyNumberFormat="1" applyFont="1" applyFill="1" applyAlignment="1" applyProtection="1">
      <alignment horizontal="right" vertical="top"/>
    </xf>
    <xf numFmtId="0" fontId="24" fillId="0" borderId="0" xfId="0" applyFont="1" applyAlignment="1">
      <alignment vertical="top"/>
    </xf>
    <xf numFmtId="0" fontId="24" fillId="0" borderId="0" xfId="0" applyFont="1" applyFill="1" applyAlignment="1">
      <alignment vertical="top"/>
    </xf>
    <xf numFmtId="0" fontId="24" fillId="0" borderId="0" xfId="0" applyFont="1" applyFill="1" applyAlignment="1"/>
    <xf numFmtId="0" fontId="24" fillId="0" borderId="0" xfId="0" applyFont="1" applyFill="1" applyAlignment="1" applyProtection="1">
      <alignment vertical="top"/>
    </xf>
    <xf numFmtId="0" fontId="24" fillId="0" borderId="0" xfId="0" applyFont="1" applyFill="1" applyAlignment="1">
      <alignment vertical="center"/>
    </xf>
    <xf numFmtId="0" fontId="24" fillId="0" borderId="0" xfId="0" applyFont="1" applyFill="1" applyAlignment="1" applyProtection="1">
      <alignment horizontal="left"/>
    </xf>
    <xf numFmtId="0" fontId="23" fillId="0" borderId="0" xfId="0" applyFont="1" applyFill="1" applyBorder="1" applyProtection="1"/>
    <xf numFmtId="0" fontId="24" fillId="0" borderId="0" xfId="0" applyFont="1" applyFill="1" applyAlignment="1" applyProtection="1">
      <alignment vertical="top" wrapText="1"/>
    </xf>
    <xf numFmtId="41" fontId="24" fillId="0" borderId="0" xfId="0" applyNumberFormat="1" applyFont="1" applyFill="1" applyBorder="1" applyAlignment="1" applyProtection="1">
      <alignment horizontal="right"/>
    </xf>
    <xf numFmtId="0" fontId="24" fillId="0" borderId="1" xfId="0" applyFont="1" applyFill="1" applyBorder="1" applyAlignment="1" applyProtection="1"/>
    <xf numFmtId="49" fontId="24" fillId="0" borderId="0" xfId="0" applyNumberFormat="1" applyFont="1" applyFill="1" applyAlignment="1" applyProtection="1">
      <alignment readingOrder="1"/>
    </xf>
    <xf numFmtId="0" fontId="24" fillId="0" borderId="0" xfId="0" applyFont="1" applyFill="1" applyAlignment="1" applyProtection="1">
      <alignment wrapText="1"/>
    </xf>
    <xf numFmtId="49" fontId="24" fillId="0" borderId="0" xfId="0" applyNumberFormat="1" applyFont="1" applyFill="1" applyAlignment="1" applyProtection="1">
      <alignment horizontal="center"/>
    </xf>
    <xf numFmtId="166" fontId="24" fillId="9" borderId="0" xfId="0" applyNumberFormat="1" applyFont="1" applyFill="1" applyBorder="1" applyAlignment="1" applyProtection="1">
      <alignment horizontal="center"/>
    </xf>
    <xf numFmtId="166" fontId="24" fillId="0" borderId="0" xfId="0" applyNumberFormat="1" applyFont="1" applyFill="1" applyBorder="1" applyAlignment="1" applyProtection="1">
      <alignment horizontal="centerContinuous"/>
    </xf>
    <xf numFmtId="0" fontId="24" fillId="9" borderId="0" xfId="0" applyNumberFormat="1" applyFont="1" applyFill="1" applyBorder="1" applyAlignment="1" applyProtection="1">
      <alignment horizontal="center"/>
    </xf>
    <xf numFmtId="49" fontId="24" fillId="0" borderId="0" xfId="0" applyNumberFormat="1" applyFont="1" applyAlignment="1" applyProtection="1">
      <alignment horizontal="right"/>
    </xf>
    <xf numFmtId="0" fontId="23" fillId="0" borderId="0" xfId="0" applyFont="1" applyFill="1" applyAlignment="1" applyProtection="1">
      <alignment horizontal="center"/>
    </xf>
    <xf numFmtId="0" fontId="24" fillId="0" borderId="0" xfId="0" applyFont="1"/>
    <xf numFmtId="0" fontId="24" fillId="0" borderId="7" xfId="0" applyFont="1" applyBorder="1" applyAlignment="1" applyProtection="1">
      <alignment vertical="center" wrapText="1"/>
    </xf>
    <xf numFmtId="49" fontId="24" fillId="9" borderId="8" xfId="0" applyNumberFormat="1" applyFont="1" applyFill="1" applyBorder="1" applyAlignment="1" applyProtection="1">
      <alignment horizontal="right" vertical="center"/>
    </xf>
    <xf numFmtId="0" fontId="24" fillId="9" borderId="8" xfId="0" applyFont="1" applyFill="1" applyBorder="1" applyAlignment="1" applyProtection="1">
      <alignment vertical="center"/>
    </xf>
    <xf numFmtId="10" fontId="24" fillId="0" borderId="8" xfId="0" applyNumberFormat="1" applyFont="1" applyFill="1" applyBorder="1" applyProtection="1">
      <protection locked="0"/>
    </xf>
    <xf numFmtId="0" fontId="24" fillId="5" borderId="7" xfId="0" applyFont="1" applyFill="1" applyBorder="1" applyAlignment="1" applyProtection="1">
      <alignment vertical="center" wrapText="1"/>
    </xf>
    <xf numFmtId="10" fontId="24" fillId="5" borderId="8" xfId="0" applyNumberFormat="1" applyFont="1" applyFill="1" applyBorder="1" applyProtection="1"/>
    <xf numFmtId="0" fontId="24" fillId="0" borderId="7" xfId="0" applyFont="1" applyFill="1" applyBorder="1" applyAlignment="1" applyProtection="1">
      <alignment vertical="center" wrapText="1"/>
    </xf>
    <xf numFmtId="0" fontId="24" fillId="0" borderId="0" xfId="0" applyFont="1" applyFill="1"/>
    <xf numFmtId="0" fontId="24" fillId="0" borderId="40" xfId="0" applyFont="1" applyFill="1" applyBorder="1" applyAlignment="1" applyProtection="1">
      <alignment vertical="center" wrapText="1"/>
    </xf>
    <xf numFmtId="164" fontId="24" fillId="0" borderId="51" xfId="1" applyNumberFormat="1" applyFont="1" applyFill="1" applyBorder="1" applyProtection="1">
      <protection locked="0"/>
    </xf>
    <xf numFmtId="164" fontId="24" fillId="0" borderId="8" xfId="1" applyNumberFormat="1" applyFont="1" applyFill="1" applyBorder="1" applyProtection="1">
      <protection locked="0"/>
    </xf>
    <xf numFmtId="0" fontId="24" fillId="9" borderId="7" xfId="0" applyFont="1" applyFill="1" applyBorder="1" applyAlignment="1" applyProtection="1">
      <alignment vertical="center" wrapText="1"/>
    </xf>
    <xf numFmtId="10" fontId="24" fillId="9" borderId="8" xfId="12" applyNumberFormat="1" applyFont="1" applyFill="1" applyBorder="1" applyProtection="1"/>
    <xf numFmtId="0" fontId="24" fillId="0" borderId="36" xfId="0" applyFont="1" applyBorder="1" applyAlignment="1" applyProtection="1">
      <alignment vertical="center" wrapText="1"/>
    </xf>
    <xf numFmtId="166" fontId="24" fillId="9" borderId="0" xfId="0" applyNumberFormat="1" applyFont="1" applyFill="1" applyAlignment="1" applyProtection="1">
      <alignment horizontal="center"/>
    </xf>
    <xf numFmtId="0" fontId="23" fillId="0" borderId="0" xfId="0" applyFont="1" applyFill="1" applyAlignment="1" applyProtection="1">
      <alignment horizontal="centerContinuous" vertical="center"/>
    </xf>
    <xf numFmtId="0" fontId="31" fillId="0" borderId="0" xfId="0" applyFont="1" applyFill="1" applyProtection="1"/>
    <xf numFmtId="0" fontId="24" fillId="0" borderId="0" xfId="0" applyFont="1" applyFill="1" applyBorder="1" applyAlignment="1" applyProtection="1">
      <alignment horizontal="center" wrapText="1"/>
    </xf>
    <xf numFmtId="0" fontId="32" fillId="0" borderId="0" xfId="0" applyFont="1" applyFill="1" applyProtection="1"/>
    <xf numFmtId="0" fontId="24" fillId="0" borderId="1" xfId="0" applyFont="1" applyFill="1" applyBorder="1" applyAlignment="1" applyProtection="1">
      <alignment horizontal="left" wrapText="1"/>
    </xf>
    <xf numFmtId="0" fontId="24" fillId="0" borderId="1" xfId="0" applyFont="1" applyFill="1" applyBorder="1" applyAlignment="1" applyProtection="1">
      <alignment horizontal="center"/>
    </xf>
    <xf numFmtId="41" fontId="24" fillId="9" borderId="1" xfId="0" applyNumberFormat="1" applyFont="1" applyFill="1" applyBorder="1" applyProtection="1"/>
    <xf numFmtId="0" fontId="31" fillId="0" borderId="0" xfId="0" applyFont="1" applyProtection="1"/>
    <xf numFmtId="0" fontId="23" fillId="0" borderId="0" xfId="0" applyFont="1" applyFill="1" applyBorder="1" applyAlignment="1" applyProtection="1">
      <alignment horizontal="right"/>
    </xf>
    <xf numFmtId="42" fontId="23" fillId="9" borderId="50" xfId="0" applyNumberFormat="1" applyFont="1" applyFill="1" applyBorder="1" applyAlignment="1" applyProtection="1">
      <alignment vertical="center"/>
    </xf>
    <xf numFmtId="0" fontId="24" fillId="0" borderId="0" xfId="0" applyFont="1" applyFill="1" applyBorder="1" applyAlignment="1" applyProtection="1">
      <alignment horizontal="center" vertical="center"/>
    </xf>
    <xf numFmtId="0" fontId="24" fillId="0" borderId="0" xfId="0" applyNumberFormat="1" applyFont="1" applyFill="1" applyBorder="1" applyAlignment="1" applyProtection="1">
      <alignment vertical="center"/>
    </xf>
    <xf numFmtId="0" fontId="24" fillId="0" borderId="0" xfId="0" applyFont="1" applyAlignment="1">
      <alignment vertical="center"/>
    </xf>
    <xf numFmtId="42" fontId="24" fillId="9" borderId="1" xfId="0" applyNumberFormat="1" applyFont="1" applyFill="1" applyBorder="1" applyProtection="1"/>
    <xf numFmtId="0" fontId="24" fillId="0" borderId="0" xfId="0" applyNumberFormat="1" applyFont="1" applyFill="1" applyBorder="1" applyProtection="1"/>
    <xf numFmtId="10" fontId="24" fillId="9" borderId="1" xfId="0" applyNumberFormat="1" applyFont="1" applyFill="1" applyBorder="1" applyProtection="1"/>
    <xf numFmtId="43" fontId="24" fillId="0" borderId="0" xfId="0" applyNumberFormat="1" applyFont="1" applyProtection="1"/>
    <xf numFmtId="44" fontId="24" fillId="0" borderId="0" xfId="0" applyNumberFormat="1" applyFont="1" applyFill="1" applyProtection="1"/>
    <xf numFmtId="0" fontId="24" fillId="0" borderId="0" xfId="0" applyFont="1" applyAlignment="1" applyProtection="1">
      <alignment horizontal="center"/>
    </xf>
    <xf numFmtId="0" fontId="24" fillId="9" borderId="0" xfId="0" applyFont="1" applyFill="1" applyAlignment="1" applyProtection="1">
      <alignment horizontal="center"/>
    </xf>
    <xf numFmtId="10" fontId="24" fillId="9" borderId="0" xfId="0" applyNumberFormat="1" applyFont="1" applyFill="1" applyProtection="1"/>
    <xf numFmtId="42" fontId="24" fillId="9" borderId="3" xfId="0" applyNumberFormat="1" applyFont="1" applyFill="1" applyBorder="1" applyProtection="1"/>
    <xf numFmtId="43" fontId="24" fillId="0" borderId="0" xfId="0" applyNumberFormat="1" applyFont="1" applyFill="1" applyBorder="1" applyProtection="1"/>
    <xf numFmtId="42" fontId="24" fillId="9" borderId="50" xfId="0" applyNumberFormat="1" applyFont="1" applyFill="1" applyBorder="1" applyProtection="1"/>
    <xf numFmtId="44" fontId="24" fillId="0" borderId="0" xfId="0" applyNumberFormat="1" applyFont="1" applyFill="1" applyBorder="1" applyProtection="1"/>
    <xf numFmtId="0" fontId="24" fillId="0" borderId="0" xfId="0" applyNumberFormat="1" applyFont="1" applyFill="1" applyBorder="1" applyAlignment="1" applyProtection="1"/>
    <xf numFmtId="42" fontId="24" fillId="9" borderId="0" xfId="0" applyNumberFormat="1" applyFont="1" applyFill="1" applyBorder="1" applyProtection="1"/>
    <xf numFmtId="42" fontId="24" fillId="0" borderId="0" xfId="0" applyNumberFormat="1" applyFont="1" applyFill="1" applyBorder="1" applyProtection="1"/>
    <xf numFmtId="165" fontId="24" fillId="2" borderId="1" xfId="8" applyNumberFormat="1" applyFont="1" applyFill="1" applyBorder="1" applyProtection="1">
      <protection locked="0"/>
    </xf>
    <xf numFmtId="42" fontId="24" fillId="9" borderId="59" xfId="0" applyNumberFormat="1" applyFont="1" applyFill="1" applyBorder="1" applyProtection="1"/>
    <xf numFmtId="43" fontId="24" fillId="0" borderId="0" xfId="0" applyNumberFormat="1" applyFont="1" applyFill="1" applyProtection="1"/>
    <xf numFmtId="0" fontId="24" fillId="0" borderId="0" xfId="0" applyFont="1" applyAlignment="1" applyProtection="1">
      <alignment horizontal="centerContinuous"/>
    </xf>
    <xf numFmtId="166" fontId="24" fillId="9" borderId="0" xfId="0" applyNumberFormat="1" applyFont="1" applyFill="1" applyBorder="1" applyAlignment="1" applyProtection="1">
      <alignment horizontal="centerContinuous"/>
    </xf>
    <xf numFmtId="0" fontId="24" fillId="9" borderId="0" xfId="0" applyNumberFormat="1" applyFont="1" applyFill="1" applyBorder="1" applyAlignment="1" applyProtection="1">
      <alignment horizontal="centerContinuous"/>
    </xf>
    <xf numFmtId="0" fontId="24" fillId="0" borderId="0" xfId="15" applyFont="1" applyAlignment="1">
      <alignment horizontal="centerContinuous"/>
    </xf>
    <xf numFmtId="0" fontId="24" fillId="0" borderId="0" xfId="15" applyFont="1"/>
    <xf numFmtId="0" fontId="24" fillId="0" borderId="0" xfId="15" applyFont="1" applyProtection="1"/>
    <xf numFmtId="0" fontId="24" fillId="0" borderId="0" xfId="15" applyFont="1" applyFill="1" applyProtection="1"/>
    <xf numFmtId="0" fontId="31" fillId="0" borderId="0" xfId="15" applyFont="1" applyFill="1" applyAlignment="1" applyProtection="1">
      <alignment horizontal="left"/>
    </xf>
    <xf numFmtId="0" fontId="24" fillId="0" borderId="0" xfId="15" applyFont="1" applyFill="1" applyBorder="1" applyAlignment="1" applyProtection="1">
      <alignment horizontal="center" wrapText="1"/>
    </xf>
    <xf numFmtId="0" fontId="24" fillId="0" borderId="1" xfId="15" applyFont="1" applyFill="1" applyBorder="1" applyAlignment="1" applyProtection="1">
      <alignment horizontal="left" wrapText="1"/>
    </xf>
    <xf numFmtId="0" fontId="24" fillId="0" borderId="1" xfId="15" applyFont="1" applyFill="1" applyBorder="1" applyAlignment="1" applyProtection="1">
      <alignment horizontal="center"/>
    </xf>
    <xf numFmtId="0" fontId="31" fillId="0" borderId="1" xfId="15" applyFont="1" applyFill="1" applyBorder="1" applyAlignment="1" applyProtection="1">
      <alignment horizontal="center"/>
    </xf>
    <xf numFmtId="0" fontId="23" fillId="0" borderId="0" xfId="15" applyFont="1"/>
    <xf numFmtId="0" fontId="23" fillId="0" borderId="0" xfId="15" applyFont="1" applyAlignment="1" applyProtection="1">
      <alignment vertical="top"/>
    </xf>
    <xf numFmtId="0" fontId="23" fillId="0" borderId="0" xfId="15" applyFont="1" applyAlignment="1" applyProtection="1">
      <alignment horizontal="left" vertical="top" wrapText="1"/>
    </xf>
    <xf numFmtId="166" fontId="24" fillId="9" borderId="0" xfId="15" applyNumberFormat="1" applyFont="1" applyFill="1" applyBorder="1" applyAlignment="1" applyProtection="1">
      <alignment horizontal="centerContinuous"/>
    </xf>
    <xf numFmtId="166" fontId="24" fillId="0" borderId="0" xfId="15" applyNumberFormat="1" applyFont="1" applyFill="1" applyBorder="1" applyAlignment="1" applyProtection="1"/>
    <xf numFmtId="0" fontId="23" fillId="0" borderId="0" xfId="15" applyFont="1" applyAlignment="1" applyProtection="1">
      <alignment horizontal="left" wrapText="1"/>
    </xf>
    <xf numFmtId="0" fontId="24" fillId="9" borderId="0" xfId="15" applyNumberFormat="1" applyFont="1" applyFill="1" applyBorder="1" applyAlignment="1" applyProtection="1">
      <alignment horizontal="centerContinuous"/>
    </xf>
    <xf numFmtId="0" fontId="24" fillId="0" borderId="0" xfId="15" applyFont="1" applyAlignment="1" applyProtection="1">
      <alignment horizontal="left" vertical="top"/>
    </xf>
    <xf numFmtId="0" fontId="24" fillId="0" borderId="0" xfId="15" applyFont="1" applyAlignment="1">
      <alignment horizontal="left" vertical="top"/>
    </xf>
    <xf numFmtId="0" fontId="23" fillId="0" borderId="0" xfId="15" applyFont="1" applyFill="1" applyAlignment="1" applyProtection="1">
      <alignment horizontal="left" vertical="top" wrapText="1"/>
    </xf>
    <xf numFmtId="0" fontId="23" fillId="0" borderId="0" xfId="15" applyFont="1" applyFill="1" applyAlignment="1" applyProtection="1">
      <alignment horizontal="left" vertical="top"/>
    </xf>
    <xf numFmtId="0" fontId="24" fillId="0" borderId="0" xfId="15" applyFont="1" applyFill="1" applyAlignment="1" applyProtection="1"/>
    <xf numFmtId="0" fontId="35" fillId="0" borderId="0" xfId="0" applyFont="1" applyAlignment="1" applyProtection="1">
      <alignment horizontal="centerContinuous"/>
    </xf>
    <xf numFmtId="0" fontId="24" fillId="0" borderId="0" xfId="0" applyFont="1" applyBorder="1" applyProtection="1"/>
    <xf numFmtId="0" fontId="24" fillId="0" borderId="0" xfId="0" applyFont="1" applyBorder="1" applyAlignment="1" applyProtection="1">
      <alignment horizontal="center" wrapText="1"/>
    </xf>
    <xf numFmtId="0" fontId="24" fillId="0" borderId="1" xfId="0" applyFont="1" applyBorder="1" applyAlignment="1" applyProtection="1">
      <alignment horizontal="left" wrapText="1"/>
    </xf>
    <xf numFmtId="43" fontId="24" fillId="0" borderId="1" xfId="0" applyNumberFormat="1" applyFont="1" applyBorder="1" applyAlignment="1" applyProtection="1">
      <alignment horizontal="center"/>
    </xf>
    <xf numFmtId="0" fontId="24" fillId="0" borderId="1" xfId="15" applyNumberFormat="1" applyFont="1" applyFill="1" applyBorder="1" applyAlignment="1" applyProtection="1">
      <alignment horizontal="center"/>
      <protection locked="0"/>
    </xf>
    <xf numFmtId="0" fontId="23" fillId="0" borderId="0" xfId="0" applyFont="1" applyAlignment="1" applyProtection="1">
      <alignment vertical="center"/>
    </xf>
    <xf numFmtId="165" fontId="23" fillId="10" borderId="0" xfId="8" applyNumberFormat="1" applyFont="1" applyFill="1" applyBorder="1" applyAlignment="1" applyProtection="1">
      <alignment vertical="center"/>
    </xf>
    <xf numFmtId="0" fontId="23" fillId="0" borderId="0" xfId="0" applyFont="1" applyAlignment="1" applyProtection="1">
      <alignment horizontal="left" vertical="top" wrapText="1"/>
    </xf>
    <xf numFmtId="166" fontId="24" fillId="9" borderId="0" xfId="0" applyNumberFormat="1" applyFont="1" applyFill="1" applyBorder="1" applyAlignment="1" applyProtection="1">
      <alignment horizontal="center" vertical="center"/>
    </xf>
    <xf numFmtId="0" fontId="23" fillId="0" borderId="0" xfId="0" applyFont="1" applyAlignment="1" applyProtection="1">
      <alignment horizontal="left" wrapText="1"/>
    </xf>
    <xf numFmtId="1" fontId="24" fillId="9" borderId="0" xfId="0" applyNumberFormat="1" applyFont="1" applyFill="1" applyBorder="1" applyAlignment="1" applyProtection="1">
      <alignment horizontal="center" vertical="center"/>
    </xf>
    <xf numFmtId="0" fontId="36" fillId="3" borderId="34" xfId="13" applyFont="1" applyFill="1" applyBorder="1" applyAlignment="1" applyProtection="1">
      <alignment horizontal="center" wrapText="1"/>
    </xf>
    <xf numFmtId="0" fontId="36" fillId="3" borderId="35" xfId="13" applyFont="1" applyFill="1" applyBorder="1" applyAlignment="1" applyProtection="1">
      <alignment horizontal="center" wrapText="1"/>
    </xf>
    <xf numFmtId="167" fontId="36" fillId="3" borderId="35" xfId="13" applyNumberFormat="1" applyFont="1" applyFill="1" applyBorder="1" applyAlignment="1" applyProtection="1">
      <alignment horizontal="center" wrapText="1"/>
    </xf>
    <xf numFmtId="0" fontId="36" fillId="3" borderId="33" xfId="13" applyFont="1" applyFill="1" applyBorder="1" applyAlignment="1" applyProtection="1">
      <alignment horizontal="center" wrapText="1"/>
    </xf>
    <xf numFmtId="0" fontId="37" fillId="8" borderId="12" xfId="13" applyFont="1" applyFill="1" applyBorder="1" applyAlignment="1" applyProtection="1">
      <alignment vertical="center"/>
    </xf>
    <xf numFmtId="0" fontId="36" fillId="8" borderId="44" xfId="13" applyFont="1" applyFill="1" applyBorder="1" applyAlignment="1" applyProtection="1">
      <alignment horizontal="left" wrapText="1"/>
    </xf>
    <xf numFmtId="0" fontId="36" fillId="8" borderId="0" xfId="13" applyFont="1" applyFill="1" applyBorder="1" applyAlignment="1" applyProtection="1">
      <alignment horizontal="center" wrapText="1"/>
    </xf>
    <xf numFmtId="167" fontId="36" fillId="8" borderId="0" xfId="13" applyNumberFormat="1" applyFont="1" applyFill="1" applyBorder="1" applyAlignment="1" applyProtection="1">
      <alignment horizontal="right" wrapText="1"/>
    </xf>
    <xf numFmtId="0" fontId="36" fillId="8" borderId="45" xfId="13" applyFont="1" applyFill="1" applyBorder="1" applyAlignment="1" applyProtection="1">
      <alignment horizontal="right" wrapText="1"/>
    </xf>
    <xf numFmtId="0" fontId="28" fillId="0" borderId="36" xfId="13" applyFont="1" applyBorder="1" applyAlignment="1" applyProtection="1">
      <alignment horizontal="left"/>
      <protection locked="0"/>
    </xf>
    <xf numFmtId="0" fontId="28" fillId="0" borderId="36" xfId="13" applyFont="1" applyBorder="1" applyProtection="1">
      <protection locked="0"/>
    </xf>
    <xf numFmtId="168" fontId="24" fillId="0" borderId="37" xfId="13" applyNumberFormat="1" applyFont="1" applyFill="1" applyBorder="1" applyAlignment="1" applyProtection="1">
      <alignment horizontal="center"/>
      <protection locked="0"/>
    </xf>
    <xf numFmtId="1" fontId="24" fillId="0" borderId="37" xfId="13" applyNumberFormat="1" applyFont="1" applyFill="1" applyBorder="1" applyAlignment="1" applyProtection="1">
      <alignment horizontal="center"/>
      <protection locked="0"/>
    </xf>
    <xf numFmtId="0" fontId="28" fillId="0" borderId="52" xfId="13" applyNumberFormat="1" applyFont="1" applyFill="1" applyBorder="1" applyProtection="1">
      <protection locked="0"/>
    </xf>
    <xf numFmtId="41" fontId="24" fillId="0" borderId="1" xfId="0" applyNumberFormat="1" applyFont="1" applyFill="1" applyBorder="1" applyAlignment="1" applyProtection="1">
      <alignment horizontal="center"/>
      <protection locked="0"/>
    </xf>
    <xf numFmtId="168" fontId="24" fillId="0" borderId="37" xfId="13" applyNumberFormat="1" applyFont="1" applyFill="1" applyBorder="1" applyProtection="1">
      <protection locked="0"/>
    </xf>
    <xf numFmtId="0" fontId="28" fillId="0" borderId="0" xfId="13" applyFont="1" applyProtection="1"/>
    <xf numFmtId="0" fontId="28" fillId="0" borderId="42" xfId="13" applyFont="1" applyFill="1" applyBorder="1" applyProtection="1"/>
    <xf numFmtId="0" fontId="28" fillId="0" borderId="42" xfId="13" applyFont="1" applyFill="1" applyBorder="1" applyAlignment="1" applyProtection="1">
      <alignment horizontal="center"/>
    </xf>
    <xf numFmtId="1" fontId="28" fillId="0" borderId="42" xfId="13" applyNumberFormat="1" applyFont="1" applyFill="1" applyBorder="1" applyAlignment="1" applyProtection="1">
      <alignment horizontal="center"/>
    </xf>
    <xf numFmtId="167" fontId="28" fillId="0" borderId="42" xfId="13" applyNumberFormat="1" applyFont="1" applyFill="1" applyBorder="1" applyProtection="1"/>
    <xf numFmtId="167" fontId="38" fillId="0" borderId="42" xfId="13" applyNumberFormat="1" applyFont="1" applyFill="1" applyBorder="1" applyAlignment="1" applyProtection="1">
      <alignment horizontal="right"/>
    </xf>
    <xf numFmtId="0" fontId="28" fillId="0" borderId="0" xfId="13" applyFont="1" applyFill="1" applyBorder="1" applyProtection="1"/>
    <xf numFmtId="167" fontId="28" fillId="0" borderId="11" xfId="13" applyNumberFormat="1" applyFont="1" applyFill="1" applyBorder="1" applyProtection="1"/>
    <xf numFmtId="0" fontId="28" fillId="0" borderId="11" xfId="13" applyFont="1" applyFill="1" applyBorder="1" applyProtection="1"/>
    <xf numFmtId="41" fontId="24" fillId="0" borderId="1" xfId="0" applyNumberFormat="1" applyFont="1" applyBorder="1" applyProtection="1">
      <protection locked="0"/>
    </xf>
    <xf numFmtId="165" fontId="24" fillId="0" borderId="1" xfId="8" applyNumberFormat="1" applyFont="1" applyBorder="1" applyProtection="1">
      <protection locked="0"/>
    </xf>
    <xf numFmtId="0" fontId="30" fillId="0" borderId="0" xfId="0" applyFont="1" applyFill="1" applyProtection="1"/>
    <xf numFmtId="49" fontId="23" fillId="0" borderId="0" xfId="0" applyNumberFormat="1" applyFont="1" applyAlignment="1" applyProtection="1">
      <alignment horizontal="right"/>
    </xf>
    <xf numFmtId="41" fontId="23" fillId="0" borderId="0" xfId="0" applyNumberFormat="1" applyFont="1" applyBorder="1" applyProtection="1"/>
    <xf numFmtId="0" fontId="24" fillId="0" borderId="0" xfId="0" applyNumberFormat="1" applyFont="1" applyFill="1" applyAlignment="1" applyProtection="1"/>
    <xf numFmtId="0" fontId="36" fillId="3" borderId="9" xfId="13" applyFont="1" applyFill="1" applyBorder="1" applyAlignment="1" applyProtection="1">
      <alignment horizontal="center" wrapText="1"/>
    </xf>
    <xf numFmtId="0" fontId="36" fillId="3" borderId="22" xfId="13" applyFont="1" applyFill="1" applyBorder="1" applyAlignment="1" applyProtection="1">
      <alignment horizontal="center" wrapText="1"/>
    </xf>
    <xf numFmtId="0" fontId="36" fillId="3" borderId="13" xfId="13" applyFont="1" applyFill="1" applyBorder="1" applyAlignment="1" applyProtection="1">
      <alignment horizontal="center" wrapText="1"/>
    </xf>
    <xf numFmtId="167" fontId="36" fillId="3" borderId="9" xfId="13" applyNumberFormat="1" applyFont="1" applyFill="1" applyBorder="1" applyAlignment="1" applyProtection="1">
      <alignment horizontal="center" wrapText="1"/>
    </xf>
    <xf numFmtId="167" fontId="36" fillId="3" borderId="8" xfId="13" applyNumberFormat="1" applyFont="1" applyFill="1" applyBorder="1" applyAlignment="1" applyProtection="1">
      <alignment horizontal="center" wrapText="1"/>
    </xf>
    <xf numFmtId="0" fontId="36" fillId="8" borderId="13" xfId="13" applyFont="1" applyFill="1" applyBorder="1" applyAlignment="1" applyProtection="1">
      <alignment horizontal="center" wrapText="1"/>
    </xf>
    <xf numFmtId="167" fontId="36" fillId="8" borderId="27" xfId="13" applyNumberFormat="1" applyFont="1" applyFill="1" applyBorder="1" applyAlignment="1" applyProtection="1">
      <alignment horizontal="center" wrapText="1"/>
    </xf>
    <xf numFmtId="167" fontId="36" fillId="8" borderId="28" xfId="13" applyNumberFormat="1" applyFont="1" applyFill="1" applyBorder="1" applyAlignment="1" applyProtection="1">
      <alignment horizontal="center" wrapText="1"/>
    </xf>
    <xf numFmtId="0" fontId="28" fillId="4" borderId="15" xfId="13" applyFont="1" applyFill="1" applyBorder="1" applyAlignment="1" applyProtection="1">
      <alignment wrapText="1"/>
    </xf>
    <xf numFmtId="0" fontId="28" fillId="4" borderId="4" xfId="13" applyFont="1" applyFill="1" applyBorder="1" applyAlignment="1" applyProtection="1">
      <alignment wrapText="1"/>
    </xf>
    <xf numFmtId="167" fontId="28" fillId="0" borderId="0" xfId="13" applyNumberFormat="1" applyFont="1" applyProtection="1"/>
    <xf numFmtId="0" fontId="36" fillId="8" borderId="5" xfId="13" applyFont="1" applyFill="1" applyBorder="1" applyProtection="1"/>
    <xf numFmtId="0" fontId="36" fillId="6" borderId="31" xfId="13" applyFont="1" applyFill="1" applyBorder="1" applyAlignment="1" applyProtection="1">
      <alignment horizontal="center" vertical="center"/>
    </xf>
    <xf numFmtId="0" fontId="36" fillId="6" borderId="32" xfId="13" applyFont="1" applyFill="1" applyBorder="1" applyAlignment="1" applyProtection="1">
      <alignment horizontal="center" vertical="center" wrapText="1"/>
    </xf>
    <xf numFmtId="0" fontId="28" fillId="0" borderId="14" xfId="13" applyFont="1" applyFill="1" applyBorder="1" applyAlignment="1" applyProtection="1">
      <alignment wrapText="1"/>
    </xf>
    <xf numFmtId="0" fontId="28" fillId="0" borderId="17" xfId="13" applyFont="1" applyFill="1" applyBorder="1" applyAlignment="1" applyProtection="1"/>
    <xf numFmtId="0" fontId="38" fillId="0" borderId="20" xfId="13" applyFont="1" applyFill="1" applyBorder="1" applyAlignment="1" applyProtection="1"/>
    <xf numFmtId="0" fontId="23" fillId="0" borderId="0" xfId="15" applyFont="1" applyAlignment="1" applyProtection="1">
      <alignment horizontal="centerContinuous" vertical="center"/>
    </xf>
    <xf numFmtId="0" fontId="36" fillId="3" borderId="34" xfId="16" applyFont="1" applyFill="1" applyBorder="1" applyAlignment="1" applyProtection="1">
      <alignment horizontal="center" wrapText="1"/>
    </xf>
    <xf numFmtId="0" fontId="36" fillId="3" borderId="35" xfId="16" applyFont="1" applyFill="1" applyBorder="1" applyAlignment="1" applyProtection="1">
      <alignment horizontal="center" wrapText="1"/>
    </xf>
    <xf numFmtId="167" fontId="36" fillId="3" borderId="35" xfId="16" applyNumberFormat="1" applyFont="1" applyFill="1" applyBorder="1" applyAlignment="1" applyProtection="1">
      <alignment horizontal="center" wrapText="1"/>
    </xf>
    <xf numFmtId="0" fontId="36" fillId="3" borderId="33" xfId="16" applyFont="1" applyFill="1" applyBorder="1" applyAlignment="1" applyProtection="1">
      <alignment horizontal="center" wrapText="1"/>
    </xf>
    <xf numFmtId="0" fontId="37" fillId="8" borderId="12" xfId="16" applyFont="1" applyFill="1" applyBorder="1" applyAlignment="1" applyProtection="1">
      <alignment vertical="center"/>
    </xf>
    <xf numFmtId="0" fontId="36" fillId="8" borderId="44" xfId="16" applyFont="1" applyFill="1" applyBorder="1" applyAlignment="1" applyProtection="1">
      <alignment horizontal="left" wrapText="1"/>
    </xf>
    <xf numFmtId="0" fontId="36" fillId="8" borderId="0" xfId="16" applyFont="1" applyFill="1" applyBorder="1" applyAlignment="1" applyProtection="1">
      <alignment horizontal="center" wrapText="1"/>
    </xf>
    <xf numFmtId="167" fontId="36" fillId="8" borderId="0" xfId="16" applyNumberFormat="1" applyFont="1" applyFill="1" applyBorder="1" applyAlignment="1" applyProtection="1">
      <alignment horizontal="right" wrapText="1"/>
    </xf>
    <xf numFmtId="0" fontId="36" fillId="8" borderId="45" xfId="16" applyFont="1" applyFill="1" applyBorder="1" applyAlignment="1" applyProtection="1">
      <alignment horizontal="right" wrapText="1"/>
    </xf>
    <xf numFmtId="0" fontId="28" fillId="0" borderId="36" xfId="16" applyFont="1" applyBorder="1" applyAlignment="1" applyProtection="1">
      <alignment horizontal="left"/>
      <protection locked="0"/>
    </xf>
    <xf numFmtId="0" fontId="28" fillId="0" borderId="36" xfId="16" applyFont="1" applyBorder="1" applyProtection="1">
      <protection locked="0"/>
    </xf>
    <xf numFmtId="168" fontId="24" fillId="0" borderId="37" xfId="16" applyNumberFormat="1" applyFont="1" applyFill="1" applyBorder="1" applyAlignment="1" applyProtection="1">
      <alignment horizontal="center"/>
      <protection locked="0"/>
    </xf>
    <xf numFmtId="1" fontId="24" fillId="0" borderId="39" xfId="16" applyNumberFormat="1" applyFont="1" applyFill="1" applyBorder="1" applyAlignment="1" applyProtection="1">
      <alignment horizontal="center"/>
      <protection locked="0"/>
    </xf>
    <xf numFmtId="41" fontId="24" fillId="0" borderId="1" xfId="15" applyNumberFormat="1" applyFont="1" applyFill="1" applyBorder="1" applyAlignment="1" applyProtection="1">
      <alignment horizontal="center"/>
      <protection locked="0"/>
    </xf>
    <xf numFmtId="168" fontId="24" fillId="0" borderId="37" xfId="16" applyNumberFormat="1" applyFont="1" applyFill="1" applyBorder="1" applyProtection="1">
      <protection locked="0"/>
    </xf>
    <xf numFmtId="0" fontId="28" fillId="0" borderId="11" xfId="16" applyFont="1" applyFill="1" applyBorder="1" applyProtection="1"/>
    <xf numFmtId="167" fontId="28" fillId="0" borderId="11" xfId="16" applyNumberFormat="1" applyFont="1" applyFill="1" applyBorder="1" applyProtection="1"/>
    <xf numFmtId="0" fontId="24" fillId="0" borderId="46" xfId="0" applyFont="1" applyBorder="1"/>
    <xf numFmtId="0" fontId="34" fillId="3" borderId="48" xfId="0" applyFont="1" applyFill="1" applyBorder="1" applyAlignment="1">
      <alignment horizontal="center" wrapText="1"/>
    </xf>
    <xf numFmtId="0" fontId="34" fillId="3" borderId="49" xfId="0" applyFont="1" applyFill="1" applyBorder="1" applyAlignment="1">
      <alignment horizontal="center" wrapText="1"/>
    </xf>
    <xf numFmtId="10" fontId="39" fillId="9" borderId="18" xfId="12" applyNumberFormat="1" applyFont="1" applyFill="1" applyBorder="1" applyAlignment="1">
      <alignment horizontal="right"/>
    </xf>
    <xf numFmtId="0" fontId="24" fillId="2" borderId="58" xfId="0" applyFont="1" applyFill="1" applyBorder="1"/>
    <xf numFmtId="167" fontId="24" fillId="2" borderId="0" xfId="0" applyNumberFormat="1" applyFont="1" applyFill="1" applyBorder="1" applyAlignment="1">
      <alignment horizontal="right"/>
    </xf>
    <xf numFmtId="167" fontId="38" fillId="9" borderId="18" xfId="0" applyNumberFormat="1" applyFont="1" applyFill="1" applyBorder="1" applyAlignment="1">
      <alignment horizontal="right"/>
    </xf>
    <xf numFmtId="0" fontId="24" fillId="0" borderId="0" xfId="0" applyFont="1" applyAlignment="1" applyProtection="1">
      <alignment wrapText="1"/>
    </xf>
    <xf numFmtId="0" fontId="24" fillId="0" borderId="1" xfId="0" applyFont="1" applyBorder="1" applyAlignment="1" applyProtection="1">
      <alignment wrapText="1"/>
    </xf>
    <xf numFmtId="0" fontId="24" fillId="0" borderId="1" xfId="0" applyFont="1" applyBorder="1" applyAlignment="1" applyProtection="1">
      <alignment horizontal="center" wrapText="1"/>
    </xf>
    <xf numFmtId="0" fontId="24" fillId="0" borderId="1" xfId="0" applyFont="1" applyFill="1" applyBorder="1" applyAlignment="1" applyProtection="1">
      <alignment horizontal="center" wrapText="1"/>
    </xf>
    <xf numFmtId="49" fontId="24" fillId="0" borderId="60" xfId="0" applyNumberFormat="1" applyFont="1" applyFill="1" applyBorder="1" applyAlignment="1" applyProtection="1">
      <alignment horizontal="center"/>
    </xf>
    <xf numFmtId="0" fontId="24" fillId="0" borderId="60" xfId="0" applyFont="1" applyFill="1" applyBorder="1" applyProtection="1"/>
    <xf numFmtId="164" fontId="24" fillId="0" borderId="60" xfId="2" applyNumberFormat="1" applyFont="1" applyFill="1" applyBorder="1" applyProtection="1">
      <protection locked="0"/>
    </xf>
    <xf numFmtId="165" fontId="24" fillId="0" borderId="60" xfId="8" applyNumberFormat="1" applyFont="1" applyFill="1" applyBorder="1" applyProtection="1">
      <protection locked="0"/>
    </xf>
    <xf numFmtId="0" fontId="23" fillId="0" borderId="0" xfId="0" applyFont="1" applyAlignment="1" applyProtection="1">
      <alignment horizontal="left"/>
    </xf>
    <xf numFmtId="164" fontId="24" fillId="9" borderId="2" xfId="0" applyNumberFormat="1" applyFont="1" applyFill="1" applyBorder="1" applyProtection="1"/>
    <xf numFmtId="165" fontId="24" fillId="9" borderId="2" xfId="8" applyNumberFormat="1" applyFont="1" applyFill="1" applyBorder="1" applyProtection="1"/>
    <xf numFmtId="0" fontId="24" fillId="0" borderId="0" xfId="0" applyFont="1" applyAlignment="1" applyProtection="1"/>
    <xf numFmtId="165" fontId="24" fillId="5" borderId="50" xfId="8" applyNumberFormat="1" applyFont="1" applyFill="1" applyBorder="1" applyAlignment="1" applyProtection="1">
      <alignment horizontal="left"/>
    </xf>
    <xf numFmtId="0" fontId="24" fillId="0" borderId="0" xfId="0" applyFont="1" applyFill="1" applyAlignment="1" applyProtection="1">
      <alignment horizontal="right"/>
    </xf>
    <xf numFmtId="0" fontId="23" fillId="0" borderId="0" xfId="0" applyFont="1" applyAlignment="1" applyProtection="1">
      <alignment horizontal="centerContinuous" vertical="center" wrapText="1"/>
    </xf>
    <xf numFmtId="166" fontId="24" fillId="9" borderId="0" xfId="0" applyNumberFormat="1" applyFont="1" applyFill="1" applyAlignment="1" applyProtection="1">
      <alignment horizontal="centerContinuous"/>
    </xf>
    <xf numFmtId="1" fontId="24" fillId="9" borderId="0" xfId="0" applyNumberFormat="1" applyFont="1" applyFill="1" applyBorder="1" applyAlignment="1" applyProtection="1">
      <alignment horizontal="centerContinuous"/>
    </xf>
    <xf numFmtId="49" fontId="24" fillId="0" borderId="0" xfId="0" applyNumberFormat="1" applyFont="1" applyProtection="1"/>
    <xf numFmtId="43" fontId="24" fillId="0" borderId="0" xfId="0" applyNumberFormat="1" applyFont="1" applyFill="1" applyAlignment="1" applyProtection="1">
      <alignment horizontal="right"/>
    </xf>
    <xf numFmtId="49" fontId="24" fillId="0" borderId="0" xfId="0" applyNumberFormat="1" applyFont="1" applyFill="1" applyProtection="1"/>
    <xf numFmtId="0" fontId="24" fillId="0" borderId="0" xfId="0" applyFont="1" applyFill="1" applyAlignment="1" applyProtection="1">
      <alignment horizontal="left"/>
      <protection locked="0"/>
    </xf>
    <xf numFmtId="43" fontId="24" fillId="0" borderId="0" xfId="0" applyNumberFormat="1" applyFont="1" applyFill="1" applyAlignment="1" applyProtection="1">
      <alignment horizontal="left"/>
    </xf>
    <xf numFmtId="0" fontId="23" fillId="0" borderId="44" xfId="0" applyFont="1" applyBorder="1" applyAlignment="1">
      <alignment horizontal="center" wrapText="1"/>
    </xf>
    <xf numFmtId="0" fontId="23" fillId="0" borderId="0" xfId="0" applyFont="1" applyFill="1" applyAlignment="1" applyProtection="1">
      <alignment horizontal="left" vertical="top"/>
    </xf>
    <xf numFmtId="166" fontId="24" fillId="9" borderId="0" xfId="0" applyNumberFormat="1" applyFont="1" applyFill="1" applyBorder="1" applyAlignment="1" applyProtection="1">
      <alignment horizontal="left"/>
    </xf>
    <xf numFmtId="0" fontId="23" fillId="0" borderId="0" xfId="0" applyFont="1" applyAlignment="1">
      <alignment horizontal="center" vertical="center"/>
    </xf>
    <xf numFmtId="0" fontId="24" fillId="0" borderId="0" xfId="0" applyFont="1" applyFill="1" applyAlignment="1" applyProtection="1">
      <protection locked="0"/>
    </xf>
    <xf numFmtId="0" fontId="23" fillId="0" borderId="0" xfId="0" applyFont="1" applyFill="1" applyAlignment="1" applyProtection="1">
      <alignment vertical="center"/>
    </xf>
    <xf numFmtId="10" fontId="24" fillId="10" borderId="1" xfId="0" applyNumberFormat="1" applyFont="1" applyFill="1" applyBorder="1" applyProtection="1"/>
    <xf numFmtId="0" fontId="40" fillId="0" borderId="0" xfId="0" applyNumberFormat="1" applyFont="1" applyFill="1" applyBorder="1" applyProtection="1"/>
    <xf numFmtId="0" fontId="23" fillId="0" borderId="0" xfId="0" applyFont="1" applyAlignment="1"/>
    <xf numFmtId="0" fontId="23" fillId="0" borderId="0" xfId="0" applyFont="1" applyAlignment="1">
      <alignment vertical="center"/>
    </xf>
    <xf numFmtId="0" fontId="34" fillId="3" borderId="47" xfId="0" applyFont="1" applyFill="1" applyBorder="1" applyAlignment="1">
      <alignment wrapText="1"/>
    </xf>
    <xf numFmtId="0" fontId="24" fillId="2" borderId="18" xfId="0" applyFont="1" applyFill="1" applyBorder="1" applyAlignment="1">
      <alignment wrapText="1"/>
    </xf>
    <xf numFmtId="0" fontId="23" fillId="0" borderId="0" xfId="0" applyFont="1" applyAlignment="1" applyProtection="1">
      <alignment horizontal="centerContinuous" wrapText="1"/>
    </xf>
    <xf numFmtId="49" fontId="24" fillId="0" borderId="61" xfId="0" applyNumberFormat="1" applyFont="1" applyFill="1" applyBorder="1" applyAlignment="1" applyProtection="1">
      <alignment horizontal="center"/>
    </xf>
    <xf numFmtId="0" fontId="24" fillId="0" borderId="61" xfId="0" applyFont="1" applyFill="1" applyBorder="1" applyProtection="1"/>
    <xf numFmtId="0" fontId="24" fillId="0" borderId="58" xfId="0" applyFont="1" applyBorder="1" applyAlignment="1" applyProtection="1">
      <alignment wrapText="1"/>
    </xf>
    <xf numFmtId="0" fontId="24" fillId="0" borderId="58" xfId="0" applyFont="1" applyBorder="1" applyAlignment="1" applyProtection="1">
      <alignment horizontal="center" wrapText="1"/>
    </xf>
    <xf numFmtId="0" fontId="24" fillId="0" borderId="0" xfId="0" applyFont="1" applyFill="1" applyAlignment="1" applyProtection="1"/>
    <xf numFmtId="0" fontId="24" fillId="0" borderId="0" xfId="0" applyFont="1" applyAlignment="1" applyProtection="1">
      <alignment vertical="center"/>
      <protection locked="0"/>
    </xf>
    <xf numFmtId="10" fontId="24" fillId="0" borderId="0" xfId="0" applyNumberFormat="1" applyFont="1" applyFill="1" applyProtection="1"/>
    <xf numFmtId="0" fontId="24" fillId="0" borderId="0" xfId="0" applyFont="1" applyAlignment="1"/>
    <xf numFmtId="0" fontId="24" fillId="0" borderId="67" xfId="15" applyFont="1" applyBorder="1" applyAlignment="1" applyProtection="1">
      <alignment horizontal="center"/>
      <protection locked="0"/>
    </xf>
    <xf numFmtId="0" fontId="24" fillId="0" borderId="65" xfId="15" applyFont="1" applyBorder="1" applyAlignment="1" applyProtection="1">
      <alignment horizontal="center"/>
      <protection locked="0"/>
    </xf>
    <xf numFmtId="0" fontId="29" fillId="0" borderId="0" xfId="0" applyFont="1" applyAlignment="1" applyProtection="1">
      <alignment horizontal="left"/>
    </xf>
    <xf numFmtId="0" fontId="28" fillId="0" borderId="0" xfId="13" applyFont="1" applyAlignment="1" applyProtection="1">
      <alignment wrapText="1"/>
    </xf>
    <xf numFmtId="0" fontId="28" fillId="11" borderId="12" xfId="13" applyFont="1" applyFill="1" applyBorder="1" applyAlignment="1" applyProtection="1"/>
    <xf numFmtId="0" fontId="33" fillId="11" borderId="5" xfId="13" applyFont="1" applyFill="1" applyBorder="1" applyAlignment="1" applyProtection="1">
      <alignment vertical="center"/>
    </xf>
    <xf numFmtId="0" fontId="28" fillId="11" borderId="5" xfId="13" applyFont="1" applyFill="1" applyBorder="1" applyProtection="1"/>
    <xf numFmtId="0" fontId="28" fillId="11" borderId="6" xfId="13" applyFont="1" applyFill="1" applyBorder="1" applyProtection="1"/>
    <xf numFmtId="0" fontId="34" fillId="3" borderId="62" xfId="30" applyFont="1" applyFill="1" applyBorder="1" applyAlignment="1" applyProtection="1">
      <alignment wrapText="1"/>
    </xf>
    <xf numFmtId="0" fontId="34" fillId="3" borderId="25" xfId="13" applyFont="1" applyFill="1" applyBorder="1" applyAlignment="1" applyProtection="1">
      <alignment horizontal="center" wrapText="1"/>
    </xf>
    <xf numFmtId="0" fontId="34" fillId="3" borderId="55" xfId="30" applyFont="1" applyFill="1" applyBorder="1" applyAlignment="1" applyProtection="1">
      <alignment horizontal="center" wrapText="1"/>
    </xf>
    <xf numFmtId="0" fontId="34" fillId="3" borderId="64" xfId="30" applyFont="1" applyFill="1" applyBorder="1" applyAlignment="1" applyProtection="1">
      <alignment horizontal="center" wrapText="1"/>
    </xf>
    <xf numFmtId="0" fontId="34" fillId="3" borderId="26" xfId="30" applyFont="1" applyFill="1" applyBorder="1" applyAlignment="1" applyProtection="1">
      <alignment horizontal="center" wrapText="1"/>
    </xf>
    <xf numFmtId="0" fontId="28" fillId="0" borderId="0" xfId="30" applyFont="1" applyProtection="1"/>
    <xf numFmtId="0" fontId="28" fillId="0" borderId="36" xfId="30" applyFont="1" applyBorder="1" applyProtection="1"/>
    <xf numFmtId="0" fontId="28" fillId="9" borderId="36" xfId="13" applyFont="1" applyFill="1" applyBorder="1" applyAlignment="1" applyProtection="1">
      <alignment horizontal="center"/>
    </xf>
    <xf numFmtId="167" fontId="18" fillId="0" borderId="63" xfId="30" applyNumberFormat="1" applyFont="1" applyBorder="1" applyAlignment="1" applyProtection="1">
      <alignment horizontal="left"/>
    </xf>
    <xf numFmtId="0" fontId="28" fillId="10" borderId="66" xfId="30" applyFont="1" applyFill="1" applyBorder="1" applyProtection="1"/>
    <xf numFmtId="0" fontId="34" fillId="3" borderId="24" xfId="30" applyFont="1" applyFill="1" applyBorder="1" applyAlignment="1" applyProtection="1">
      <alignment wrapText="1"/>
    </xf>
    <xf numFmtId="0" fontId="34" fillId="3" borderId="25" xfId="30" applyFont="1" applyFill="1" applyBorder="1" applyAlignment="1" applyProtection="1">
      <alignment horizontal="center" wrapText="1"/>
    </xf>
    <xf numFmtId="167" fontId="18" fillId="0" borderId="43" xfId="30" applyNumberFormat="1" applyFont="1" applyBorder="1" applyAlignment="1" applyProtection="1">
      <alignment horizontal="left"/>
    </xf>
    <xf numFmtId="0" fontId="34" fillId="3" borderId="24" xfId="13" applyFont="1" applyFill="1" applyBorder="1" applyAlignment="1" applyProtection="1">
      <alignment wrapText="1"/>
    </xf>
    <xf numFmtId="0" fontId="34" fillId="3" borderId="55" xfId="13" applyFont="1" applyFill="1" applyBorder="1" applyAlignment="1" applyProtection="1">
      <alignment horizontal="center" wrapText="1"/>
    </xf>
    <xf numFmtId="0" fontId="34" fillId="10" borderId="55" xfId="13" applyFont="1" applyFill="1" applyBorder="1" applyAlignment="1" applyProtection="1">
      <alignment horizontal="center" wrapText="1"/>
    </xf>
    <xf numFmtId="0" fontId="34" fillId="3" borderId="26" xfId="13" applyFont="1" applyFill="1" applyBorder="1" applyAlignment="1" applyProtection="1">
      <alignment horizontal="center" wrapText="1"/>
    </xf>
    <xf numFmtId="0" fontId="28" fillId="0" borderId="36" xfId="13" applyFont="1" applyFill="1" applyBorder="1" applyProtection="1"/>
    <xf numFmtId="167" fontId="18" fillId="0" borderId="43" xfId="13" applyNumberFormat="1" applyFont="1" applyFill="1" applyBorder="1" applyAlignment="1" applyProtection="1">
      <alignment horizontal="left"/>
    </xf>
    <xf numFmtId="0" fontId="28" fillId="9" borderId="20" xfId="13" applyFont="1" applyFill="1" applyBorder="1" applyAlignment="1" applyProtection="1">
      <alignment horizontal="center"/>
    </xf>
    <xf numFmtId="164" fontId="23" fillId="9" borderId="50" xfId="1" applyNumberFormat="1" applyFont="1" applyFill="1" applyBorder="1" applyProtection="1"/>
    <xf numFmtId="14" fontId="24" fillId="0" borderId="1" xfId="0" applyNumberFormat="1" applyFont="1" applyFill="1" applyBorder="1" applyAlignment="1" applyProtection="1">
      <alignment horizontal="centerContinuous"/>
      <protection locked="0"/>
    </xf>
    <xf numFmtId="0" fontId="24" fillId="0" borderId="1" xfId="0" applyFont="1" applyFill="1" applyBorder="1" applyAlignment="1" applyProtection="1">
      <alignment horizontal="centerContinuous"/>
    </xf>
    <xf numFmtId="1" fontId="24" fillId="0" borderId="1" xfId="0" applyNumberFormat="1" applyFont="1" applyFill="1" applyBorder="1" applyAlignment="1" applyProtection="1">
      <alignment horizontal="centerContinuous"/>
      <protection locked="0"/>
    </xf>
    <xf numFmtId="1" fontId="24" fillId="0" borderId="1" xfId="0" applyNumberFormat="1" applyFont="1" applyFill="1" applyBorder="1" applyAlignment="1" applyProtection="1">
      <alignment horizontal="centerContinuous"/>
    </xf>
    <xf numFmtId="1" fontId="24" fillId="0" borderId="3" xfId="0" applyNumberFormat="1" applyFont="1" applyFill="1" applyBorder="1" applyAlignment="1" applyProtection="1">
      <alignment horizontal="centerContinuous"/>
    </xf>
    <xf numFmtId="0" fontId="23" fillId="0" borderId="0" xfId="0" applyFont="1" applyBorder="1" applyAlignment="1">
      <alignment horizontal="center"/>
    </xf>
    <xf numFmtId="0" fontId="10" fillId="10" borderId="45" xfId="0" applyFont="1" applyFill="1" applyBorder="1"/>
    <xf numFmtId="0" fontId="10" fillId="10" borderId="68" xfId="0" applyFont="1" applyFill="1" applyBorder="1"/>
    <xf numFmtId="0" fontId="23" fillId="0" borderId="12" xfId="15" applyFont="1" applyBorder="1" applyAlignment="1" applyProtection="1"/>
    <xf numFmtId="0" fontId="24" fillId="0" borderId="6" xfId="0" applyFont="1" applyBorder="1" applyAlignment="1"/>
    <xf numFmtId="0" fontId="23" fillId="0" borderId="12" xfId="0" applyFont="1" applyBorder="1" applyAlignment="1"/>
    <xf numFmtId="1" fontId="24" fillId="9" borderId="0" xfId="0" applyNumberFormat="1" applyFont="1" applyFill="1" applyBorder="1" applyAlignment="1" applyProtection="1">
      <alignment horizontal="centerContinuous" vertical="center"/>
    </xf>
    <xf numFmtId="166" fontId="24" fillId="9" borderId="0" xfId="0" applyNumberFormat="1" applyFont="1" applyFill="1" applyBorder="1" applyAlignment="1" applyProtection="1">
      <alignment horizontal="centerContinuous" vertical="center"/>
    </xf>
    <xf numFmtId="165" fontId="24" fillId="0" borderId="37" xfId="8" applyNumberFormat="1" applyFont="1" applyFill="1" applyBorder="1" applyProtection="1">
      <protection locked="0"/>
    </xf>
    <xf numFmtId="165" fontId="28" fillId="0" borderId="37" xfId="8" applyNumberFormat="1" applyFont="1" applyFill="1" applyBorder="1" applyProtection="1">
      <protection locked="0"/>
    </xf>
    <xf numFmtId="165" fontId="28" fillId="9" borderId="38" xfId="8" applyNumberFormat="1" applyFont="1" applyFill="1" applyBorder="1" applyAlignment="1" applyProtection="1">
      <alignment horizontal="right"/>
    </xf>
    <xf numFmtId="165" fontId="28" fillId="9" borderId="38" xfId="1" applyNumberFormat="1" applyFont="1" applyFill="1" applyBorder="1" applyAlignment="1" applyProtection="1">
      <alignment horizontal="right"/>
    </xf>
    <xf numFmtId="165" fontId="28" fillId="0" borderId="38" xfId="8" applyNumberFormat="1" applyFont="1" applyFill="1" applyBorder="1" applyAlignment="1" applyProtection="1">
      <alignment horizontal="right"/>
      <protection locked="0"/>
    </xf>
    <xf numFmtId="165" fontId="38" fillId="9" borderId="42" xfId="8" applyNumberFormat="1" applyFont="1" applyFill="1" applyBorder="1" applyProtection="1"/>
    <xf numFmtId="165" fontId="24" fillId="0" borderId="1" xfId="8" applyNumberFormat="1" applyFont="1" applyFill="1" applyBorder="1" applyProtection="1">
      <protection locked="0"/>
    </xf>
    <xf numFmtId="166" fontId="24" fillId="5" borderId="0" xfId="0" applyNumberFormat="1" applyFont="1" applyFill="1" applyBorder="1" applyAlignment="1" applyProtection="1">
      <alignment horizontal="centerContinuous"/>
    </xf>
    <xf numFmtId="165" fontId="24" fillId="9" borderId="1" xfId="8" applyNumberFormat="1" applyFont="1" applyFill="1" applyBorder="1" applyProtection="1"/>
    <xf numFmtId="165" fontId="24" fillId="9" borderId="1" xfId="1" applyNumberFormat="1" applyFont="1" applyFill="1" applyBorder="1" applyProtection="1"/>
    <xf numFmtId="165" fontId="23" fillId="9" borderId="50" xfId="8" applyNumberFormat="1" applyFont="1" applyFill="1" applyBorder="1" applyProtection="1"/>
    <xf numFmtId="164" fontId="24" fillId="9" borderId="1" xfId="1" applyNumberFormat="1" applyFont="1" applyFill="1" applyBorder="1" applyProtection="1"/>
    <xf numFmtId="165" fontId="28" fillId="4" borderId="15" xfId="8" applyNumberFormat="1" applyFont="1" applyFill="1" applyBorder="1" applyProtection="1">
      <protection locked="0"/>
    </xf>
    <xf numFmtId="165" fontId="28" fillId="9" borderId="15" xfId="8" applyNumberFormat="1" applyFont="1" applyFill="1" applyBorder="1" applyProtection="1"/>
    <xf numFmtId="165" fontId="28" fillId="9" borderId="16" xfId="8" applyNumberFormat="1" applyFont="1" applyFill="1" applyBorder="1" applyProtection="1"/>
    <xf numFmtId="165" fontId="28" fillId="9" borderId="18" xfId="1" applyNumberFormat="1" applyFont="1" applyFill="1" applyBorder="1" applyProtection="1"/>
    <xf numFmtId="165" fontId="28" fillId="9" borderId="19" xfId="1" applyNumberFormat="1" applyFont="1" applyFill="1" applyBorder="1" applyProtection="1"/>
    <xf numFmtId="165" fontId="28" fillId="9" borderId="21" xfId="1" applyNumberFormat="1" applyFont="1" applyFill="1" applyBorder="1" applyProtection="1"/>
    <xf numFmtId="165" fontId="28" fillId="9" borderId="23" xfId="1" applyNumberFormat="1" applyFont="1" applyFill="1" applyBorder="1" applyProtection="1"/>
    <xf numFmtId="165" fontId="28" fillId="9" borderId="53" xfId="8" applyNumberFormat="1" applyFont="1" applyFill="1" applyBorder="1" applyProtection="1"/>
    <xf numFmtId="165" fontId="28" fillId="0" borderId="15" xfId="8" applyNumberFormat="1" applyFont="1" applyFill="1" applyBorder="1" applyProtection="1">
      <protection locked="0"/>
    </xf>
    <xf numFmtId="165" fontId="28" fillId="0" borderId="15" xfId="8" applyNumberFormat="1" applyFont="1" applyFill="1" applyBorder="1" applyAlignment="1" applyProtection="1">
      <protection locked="0"/>
    </xf>
    <xf numFmtId="165" fontId="38" fillId="9" borderId="21" xfId="8" applyNumberFormat="1" applyFont="1" applyFill="1" applyBorder="1" applyAlignment="1" applyProtection="1"/>
    <xf numFmtId="165" fontId="38" fillId="9" borderId="21" xfId="8" applyNumberFormat="1" applyFont="1" applyFill="1" applyBorder="1" applyProtection="1"/>
    <xf numFmtId="164" fontId="28" fillId="0" borderId="18" xfId="1" applyNumberFormat="1" applyFont="1" applyFill="1" applyBorder="1" applyAlignment="1" applyProtection="1">
      <protection locked="0"/>
    </xf>
    <xf numFmtId="164" fontId="28" fillId="0" borderId="18" xfId="1" applyNumberFormat="1" applyFont="1" applyFill="1" applyBorder="1" applyProtection="1">
      <protection locked="0"/>
    </xf>
    <xf numFmtId="0" fontId="34" fillId="3" borderId="69" xfId="13" applyFont="1" applyFill="1" applyBorder="1" applyAlignment="1" applyProtection="1">
      <alignment horizontal="center" vertical="center" wrapText="1"/>
    </xf>
    <xf numFmtId="165" fontId="28" fillId="9" borderId="70" xfId="8" applyNumberFormat="1" applyFont="1" applyFill="1" applyBorder="1" applyAlignment="1" applyProtection="1"/>
    <xf numFmtId="165" fontId="28" fillId="9" borderId="4" xfId="1" applyNumberFormat="1" applyFont="1" applyFill="1" applyBorder="1" applyProtection="1"/>
    <xf numFmtId="165" fontId="28" fillId="9" borderId="4" xfId="1" applyNumberFormat="1" applyFont="1" applyFill="1" applyBorder="1" applyAlignment="1" applyProtection="1"/>
    <xf numFmtId="165" fontId="38" fillId="9" borderId="71" xfId="8" applyNumberFormat="1" applyFont="1" applyFill="1" applyBorder="1" applyProtection="1"/>
    <xf numFmtId="0" fontId="20" fillId="0" borderId="29" xfId="13" applyFont="1" applyFill="1" applyBorder="1" applyProtection="1"/>
    <xf numFmtId="0" fontId="10" fillId="0" borderId="0" xfId="0" applyFont="1" applyBorder="1" applyProtection="1"/>
    <xf numFmtId="0" fontId="12" fillId="0" borderId="0" xfId="0" applyFont="1" applyBorder="1" applyAlignment="1" applyProtection="1">
      <alignment vertical="center"/>
    </xf>
    <xf numFmtId="0" fontId="12" fillId="0" borderId="0" xfId="0" applyFont="1" applyBorder="1" applyAlignment="1" applyProtection="1">
      <alignment horizontal="centerContinuous" vertical="center"/>
    </xf>
    <xf numFmtId="0" fontId="12" fillId="0" borderId="0" xfId="0" applyFont="1" applyBorder="1" applyAlignment="1" applyProtection="1">
      <alignment horizontal="center"/>
    </xf>
    <xf numFmtId="0" fontId="12" fillId="0" borderId="0" xfId="0" applyFont="1" applyBorder="1" applyAlignment="1" applyProtection="1"/>
    <xf numFmtId="0" fontId="21" fillId="0" borderId="0" xfId="13" applyFont="1" applyFill="1" applyBorder="1" applyProtection="1"/>
    <xf numFmtId="0" fontId="20" fillId="0" borderId="0" xfId="13" applyFont="1" applyBorder="1" applyProtection="1"/>
    <xf numFmtId="165" fontId="24" fillId="9" borderId="18" xfId="8" applyNumberFormat="1" applyFont="1" applyFill="1" applyBorder="1" applyAlignment="1">
      <alignment horizontal="right"/>
    </xf>
    <xf numFmtId="165" fontId="39" fillId="9" borderId="18" xfId="8" applyNumberFormat="1" applyFont="1" applyFill="1" applyBorder="1" applyAlignment="1">
      <alignment horizontal="right"/>
    </xf>
    <xf numFmtId="165" fontId="38" fillId="9" borderId="18" xfId="8" applyNumberFormat="1" applyFont="1" applyFill="1" applyBorder="1" applyAlignment="1">
      <alignment horizontal="right"/>
    </xf>
    <xf numFmtId="165" fontId="24" fillId="0" borderId="39" xfId="8" applyNumberFormat="1" applyFont="1" applyFill="1" applyBorder="1" applyProtection="1">
      <protection locked="0"/>
    </xf>
    <xf numFmtId="0" fontId="23" fillId="0" borderId="12" xfId="0" applyFont="1" applyBorder="1" applyAlignment="1" applyProtection="1"/>
    <xf numFmtId="0" fontId="23" fillId="0" borderId="6" xfId="0" applyFont="1" applyBorder="1" applyAlignment="1" applyProtection="1">
      <alignment vertical="center"/>
    </xf>
    <xf numFmtId="0" fontId="23" fillId="0" borderId="6" xfId="0" applyFont="1" applyBorder="1" applyAlignment="1" applyProtection="1"/>
    <xf numFmtId="0" fontId="41" fillId="0" borderId="0" xfId="0" applyFont="1" applyAlignment="1">
      <alignment wrapText="1"/>
    </xf>
    <xf numFmtId="0" fontId="13" fillId="0" borderId="0" xfId="0" applyFont="1" applyFill="1"/>
    <xf numFmtId="165" fontId="28" fillId="0" borderId="37" xfId="8" applyNumberFormat="1" applyFont="1" applyFill="1" applyBorder="1" applyAlignment="1" applyProtection="1">
      <protection locked="0"/>
    </xf>
    <xf numFmtId="165" fontId="28" fillId="7" borderId="37" xfId="30" applyNumberFormat="1" applyFont="1" applyFill="1" applyBorder="1" applyProtection="1"/>
    <xf numFmtId="165" fontId="28" fillId="0" borderId="37" xfId="30" applyNumberFormat="1" applyFont="1" applyBorder="1" applyProtection="1">
      <protection locked="0"/>
    </xf>
    <xf numFmtId="165" fontId="28" fillId="0" borderId="37" xfId="1" applyNumberFormat="1" applyFont="1" applyFill="1" applyBorder="1" applyAlignment="1" applyProtection="1">
      <protection locked="0"/>
    </xf>
    <xf numFmtId="165" fontId="28" fillId="7" borderId="37" xfId="1" applyNumberFormat="1" applyFont="1" applyFill="1" applyBorder="1" applyProtection="1"/>
    <xf numFmtId="165" fontId="18" fillId="7" borderId="41" xfId="14" applyNumberFormat="1" applyFont="1" applyFill="1" applyBorder="1" applyProtection="1"/>
    <xf numFmtId="169" fontId="28" fillId="7" borderId="38" xfId="30" applyNumberFormat="1" applyFont="1" applyFill="1" applyBorder="1" applyProtection="1"/>
    <xf numFmtId="169" fontId="28" fillId="7" borderId="38" xfId="1" applyNumberFormat="1" applyFont="1" applyFill="1" applyBorder="1" applyProtection="1"/>
    <xf numFmtId="169" fontId="18" fillId="7" borderId="57" xfId="14" applyNumberFormat="1" applyFont="1" applyFill="1" applyBorder="1" applyProtection="1"/>
    <xf numFmtId="165" fontId="28" fillId="5" borderId="37" xfId="8" applyNumberFormat="1" applyFont="1" applyFill="1" applyBorder="1" applyAlignment="1" applyProtection="1"/>
    <xf numFmtId="165" fontId="24" fillId="10" borderId="54" xfId="15" applyNumberFormat="1" applyFont="1" applyFill="1" applyBorder="1" applyAlignment="1" applyProtection="1">
      <alignment horizontal="center"/>
    </xf>
    <xf numFmtId="165" fontId="28" fillId="9" borderId="38" xfId="8" applyNumberFormat="1" applyFont="1" applyFill="1" applyBorder="1" applyAlignment="1" applyProtection="1"/>
    <xf numFmtId="165" fontId="28" fillId="5" borderId="37" xfId="1" applyNumberFormat="1" applyFont="1" applyFill="1" applyBorder="1" applyAlignment="1" applyProtection="1"/>
    <xf numFmtId="165" fontId="28" fillId="9" borderId="38" xfId="1" applyNumberFormat="1" applyFont="1" applyFill="1" applyBorder="1" applyAlignment="1" applyProtection="1"/>
    <xf numFmtId="165" fontId="18" fillId="5" borderId="41" xfId="8" applyNumberFormat="1" applyFont="1" applyFill="1" applyBorder="1" applyProtection="1"/>
    <xf numFmtId="165" fontId="28" fillId="10" borderId="56" xfId="13" applyNumberFormat="1" applyFont="1" applyFill="1" applyBorder="1" applyProtection="1"/>
    <xf numFmtId="165" fontId="18" fillId="9" borderId="57" xfId="8" applyNumberFormat="1" applyFont="1" applyFill="1" applyBorder="1" applyProtection="1"/>
    <xf numFmtId="164" fontId="24" fillId="9" borderId="1" xfId="1" applyNumberFormat="1" applyFont="1" applyFill="1" applyBorder="1" applyAlignment="1" applyProtection="1">
      <alignment horizontal="center"/>
    </xf>
    <xf numFmtId="164" fontId="23" fillId="9" borderId="50" xfId="8" applyNumberFormat="1" applyFont="1" applyFill="1" applyBorder="1"/>
    <xf numFmtId="165" fontId="24" fillId="9" borderId="1" xfId="8" applyNumberFormat="1" applyFont="1" applyFill="1" applyBorder="1" applyAlignment="1" applyProtection="1">
      <alignment horizontal="center"/>
    </xf>
    <xf numFmtId="165" fontId="23" fillId="9" borderId="0" xfId="8" applyNumberFormat="1" applyFont="1" applyFill="1" applyBorder="1" applyAlignment="1" applyProtection="1">
      <alignment vertical="center"/>
    </xf>
    <xf numFmtId="165" fontId="23" fillId="0" borderId="0" xfId="0" applyNumberFormat="1" applyFont="1" applyAlignment="1" applyProtection="1">
      <alignment horizontal="left" vertical="top" wrapText="1"/>
    </xf>
    <xf numFmtId="165" fontId="23" fillId="0" borderId="0" xfId="0" applyNumberFormat="1" applyFont="1" applyAlignment="1" applyProtection="1">
      <alignment horizontal="right" vertical="center"/>
    </xf>
    <xf numFmtId="165" fontId="24" fillId="0" borderId="0" xfId="0" applyNumberFormat="1" applyFont="1" applyProtection="1"/>
    <xf numFmtId="164" fontId="24" fillId="4" borderId="18" xfId="1" applyNumberFormat="1" applyFont="1" applyFill="1" applyBorder="1" applyProtection="1">
      <protection locked="0"/>
    </xf>
    <xf numFmtId="164" fontId="28" fillId="4" borderId="18" xfId="1" applyNumberFormat="1" applyFont="1" applyFill="1" applyBorder="1" applyProtection="1">
      <protection locked="0"/>
    </xf>
    <xf numFmtId="165" fontId="24" fillId="9" borderId="1" xfId="0" applyNumberFormat="1" applyFont="1" applyFill="1" applyBorder="1" applyAlignment="1" applyProtection="1"/>
    <xf numFmtId="0" fontId="24" fillId="0" borderId="0" xfId="0" applyFont="1" applyProtection="1">
      <protection locked="0"/>
    </xf>
    <xf numFmtId="165" fontId="24" fillId="9" borderId="6" xfId="8" applyNumberFormat="1" applyFont="1" applyFill="1" applyBorder="1" applyProtection="1"/>
    <xf numFmtId="0" fontId="28" fillId="4" borderId="72" xfId="13" applyFont="1" applyFill="1" applyBorder="1" applyAlignment="1" applyProtection="1">
      <alignment wrapText="1"/>
    </xf>
    <xf numFmtId="164" fontId="24" fillId="4" borderId="72" xfId="1" applyNumberFormat="1" applyFont="1" applyFill="1" applyBorder="1" applyProtection="1">
      <protection locked="0"/>
    </xf>
    <xf numFmtId="164" fontId="28" fillId="4" borderId="72" xfId="1" applyNumberFormat="1" applyFont="1" applyFill="1" applyBorder="1" applyProtection="1">
      <protection locked="0"/>
    </xf>
    <xf numFmtId="0" fontId="38" fillId="0" borderId="4" xfId="13" applyFont="1" applyFill="1" applyBorder="1" applyAlignment="1" applyProtection="1"/>
    <xf numFmtId="0" fontId="20" fillId="0" borderId="3" xfId="13" applyFont="1" applyBorder="1" applyProtection="1"/>
    <xf numFmtId="0" fontId="28" fillId="0" borderId="3" xfId="13" applyFont="1" applyFill="1" applyBorder="1" applyProtection="1"/>
    <xf numFmtId="167" fontId="38" fillId="0" borderId="73" xfId="13" applyNumberFormat="1" applyFont="1" applyFill="1" applyBorder="1" applyAlignment="1" applyProtection="1">
      <alignment horizontal="right"/>
    </xf>
    <xf numFmtId="0" fontId="28" fillId="0" borderId="74" xfId="16" applyFont="1" applyBorder="1" applyAlignment="1" applyProtection="1">
      <alignment horizontal="left"/>
      <protection locked="0"/>
    </xf>
    <xf numFmtId="0" fontId="28" fillId="0" borderId="74" xfId="16" applyFont="1" applyBorder="1" applyProtection="1">
      <protection locked="0"/>
    </xf>
    <xf numFmtId="168" fontId="24" fillId="0" borderId="75" xfId="16" applyNumberFormat="1" applyFont="1" applyFill="1" applyBorder="1" applyAlignment="1" applyProtection="1">
      <alignment horizontal="center"/>
      <protection locked="0"/>
    </xf>
    <xf numFmtId="1" fontId="24" fillId="0" borderId="76" xfId="16" applyNumberFormat="1" applyFont="1" applyFill="1" applyBorder="1" applyAlignment="1" applyProtection="1">
      <alignment horizontal="center"/>
      <protection locked="0"/>
    </xf>
    <xf numFmtId="165" fontId="24" fillId="0" borderId="76" xfId="8" applyNumberFormat="1" applyFont="1" applyFill="1" applyBorder="1" applyProtection="1">
      <protection locked="0"/>
    </xf>
    <xf numFmtId="165" fontId="28" fillId="0" borderId="75" xfId="8" applyNumberFormat="1" applyFont="1" applyFill="1" applyBorder="1" applyProtection="1">
      <protection locked="0"/>
    </xf>
    <xf numFmtId="165" fontId="28" fillId="9" borderId="77" xfId="1" applyNumberFormat="1" applyFont="1" applyFill="1" applyBorder="1" applyAlignment="1" applyProtection="1">
      <alignment horizontal="right"/>
    </xf>
    <xf numFmtId="41" fontId="24" fillId="0" borderId="0" xfId="15" applyNumberFormat="1" applyFont="1" applyFill="1" applyBorder="1" applyAlignment="1" applyProtection="1">
      <alignment horizontal="center"/>
      <protection locked="0"/>
    </xf>
    <xf numFmtId="168" fontId="24" fillId="0" borderId="75" xfId="16" applyNumberFormat="1" applyFont="1" applyFill="1" applyBorder="1" applyProtection="1">
      <protection locked="0"/>
    </xf>
    <xf numFmtId="165" fontId="28" fillId="0" borderId="77" xfId="8" applyNumberFormat="1" applyFont="1" applyFill="1" applyBorder="1" applyAlignment="1" applyProtection="1">
      <alignment horizontal="right"/>
      <protection locked="0"/>
    </xf>
    <xf numFmtId="0" fontId="28" fillId="0" borderId="42" xfId="16" applyFont="1" applyFill="1" applyBorder="1" applyProtection="1"/>
    <xf numFmtId="167" fontId="28" fillId="0" borderId="42" xfId="16" applyNumberFormat="1" applyFont="1" applyFill="1" applyBorder="1" applyProtection="1"/>
    <xf numFmtId="0" fontId="28" fillId="0" borderId="12" xfId="16" applyFont="1" applyBorder="1" applyProtection="1"/>
    <xf numFmtId="0" fontId="28" fillId="0" borderId="25" xfId="16" applyFont="1" applyFill="1" applyBorder="1" applyProtection="1"/>
    <xf numFmtId="0" fontId="28" fillId="0" borderId="25" xfId="16" applyFont="1" applyFill="1" applyBorder="1" applyAlignment="1" applyProtection="1">
      <alignment horizontal="center"/>
    </xf>
    <xf numFmtId="1" fontId="28" fillId="0" borderId="25" xfId="16" applyNumberFormat="1" applyFont="1" applyFill="1" applyBorder="1" applyAlignment="1" applyProtection="1">
      <alignment horizontal="center"/>
    </xf>
    <xf numFmtId="167" fontId="28" fillId="0" borderId="25" xfId="16" applyNumberFormat="1" applyFont="1" applyFill="1" applyBorder="1" applyProtection="1"/>
    <xf numFmtId="167" fontId="38" fillId="9" borderId="25" xfId="16" applyNumberFormat="1" applyFont="1" applyFill="1" applyBorder="1" applyProtection="1"/>
    <xf numFmtId="0" fontId="28" fillId="9" borderId="5" xfId="16" applyFont="1" applyFill="1" applyBorder="1" applyProtection="1"/>
    <xf numFmtId="165" fontId="38" fillId="9" borderId="25" xfId="16" applyNumberFormat="1" applyFont="1" applyFill="1" applyBorder="1" applyProtection="1"/>
    <xf numFmtId="165" fontId="38" fillId="9" borderId="26" xfId="8" applyNumberFormat="1" applyFont="1" applyFill="1" applyBorder="1" applyProtection="1"/>
  </cellXfs>
  <cellStyles count="31">
    <cellStyle name="Comma" xfId="1" builtinId="3"/>
    <cellStyle name="Comma 2" xfId="2" xr:uid="{00000000-0005-0000-0000-000001000000}"/>
    <cellStyle name="Comma 2 2" xfId="3" xr:uid="{00000000-0005-0000-0000-000002000000}"/>
    <cellStyle name="Comma 2 2 2" xfId="18" xr:uid="{7091E71B-9FBE-4801-ACF6-4F8BA57751A0}"/>
    <cellStyle name="Comma 2 3" xfId="4" xr:uid="{00000000-0005-0000-0000-000003000000}"/>
    <cellStyle name="Comma 2 3 2" xfId="19" xr:uid="{4DCA355C-D600-43BD-ADDF-DF1EC95673DE}"/>
    <cellStyle name="Comma 2 4" xfId="5" xr:uid="{00000000-0005-0000-0000-000004000000}"/>
    <cellStyle name="Comma 2 4 2" xfId="20" xr:uid="{73AE09D3-D334-4127-A375-E7F7993BBE9C}"/>
    <cellStyle name="Comma 2 5" xfId="17" xr:uid="{AA7FBA50-C325-41D5-B4F7-6A3D1D01A90B}"/>
    <cellStyle name="Comma 3" xfId="6" xr:uid="{00000000-0005-0000-0000-000005000000}"/>
    <cellStyle name="Comma 3 2" xfId="21" xr:uid="{60DF0B30-4D0A-4CE3-A780-917C15FA47A6}"/>
    <cellStyle name="Comma 4" xfId="7" xr:uid="{00000000-0005-0000-0000-000006000000}"/>
    <cellStyle name="Comma 4 2" xfId="22" xr:uid="{74F3022E-2247-4858-9F9D-83F95610200B}"/>
    <cellStyle name="Currency" xfId="8" builtinId="4"/>
    <cellStyle name="Currency 2" xfId="14" xr:uid="{00000000-0005-0000-0000-000008000000}"/>
    <cellStyle name="Hyperlink" xfId="9" builtinId="8"/>
    <cellStyle name="Normal" xfId="0" builtinId="0"/>
    <cellStyle name="Normal 2" xfId="10" xr:uid="{00000000-0005-0000-0000-00000B000000}"/>
    <cellStyle name="Normal 2 2" xfId="23" xr:uid="{1B6EAE6F-A280-48AB-9356-72EAE6106ED3}"/>
    <cellStyle name="Normal 3" xfId="11" xr:uid="{00000000-0005-0000-0000-00000C000000}"/>
    <cellStyle name="Normal 3 2" xfId="24" xr:uid="{FB18FB1A-D595-4FE0-BDB0-02DFC7870788}"/>
    <cellStyle name="Normal 4" xfId="13" xr:uid="{00000000-0005-0000-0000-00000D000000}"/>
    <cellStyle name="Normal 4 2" xfId="16" xr:uid="{00000000-0005-0000-0000-00000E000000}"/>
    <cellStyle name="Normal 4 2 2" xfId="26" xr:uid="{AC416111-17CF-4074-9216-4754C44246EF}"/>
    <cellStyle name="Normal 4 2 2 2" xfId="30" xr:uid="{16C691FA-89B8-45EF-8EFF-462D763A3DD9}"/>
    <cellStyle name="Normal 4 3" xfId="25" xr:uid="{CC7D064E-0F26-49E8-8CEF-3ACAAE0D4213}"/>
    <cellStyle name="Normal 5" xfId="15" xr:uid="{00000000-0005-0000-0000-00000F000000}"/>
    <cellStyle name="Normal 6" xfId="28" xr:uid="{68272E9E-527E-4D5A-9472-DF340A278488}"/>
    <cellStyle name="Percent" xfId="12" builtinId="5"/>
    <cellStyle name="Percent 2" xfId="27" xr:uid="{F22C7E1F-9E91-4218-9F49-C069CF3D8536}"/>
    <cellStyle name="Percent 3" xfId="29" xr:uid="{E1CBA937-ACFF-462B-80C6-890843758057}"/>
  </cellStyles>
  <dxfs count="0"/>
  <tableStyles count="0" defaultTableStyle="TableStyleMedium9" defaultPivotStyle="PivotStyleLight16"/>
  <colors>
    <mruColors>
      <color rgb="FF969696"/>
      <color rgb="FF333333"/>
      <color rgb="FFC0C0C0"/>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99"/>
  <sheetViews>
    <sheetView tabSelected="1" view="pageBreakPreview" zoomScale="93" zoomScaleNormal="93" zoomScaleSheetLayoutView="93" workbookViewId="0">
      <selection activeCell="C8" sqref="C8"/>
    </sheetView>
  </sheetViews>
  <sheetFormatPr defaultColWidth="9.296875" defaultRowHeight="15.5" x14ac:dyDescent="0.35"/>
  <cols>
    <col min="1" max="1" width="3.8984375" style="128" customWidth="1"/>
    <col min="2" max="2" width="23.09765625" style="88" customWidth="1"/>
    <col min="3" max="3" width="31.796875" style="88" customWidth="1"/>
    <col min="4" max="4" width="6.296875" style="88" customWidth="1"/>
    <col min="5" max="5" width="11.69921875" style="88" customWidth="1"/>
    <col min="6" max="6" width="14.296875" style="88" customWidth="1"/>
    <col min="7" max="7" width="34" style="88" customWidth="1"/>
    <col min="8" max="8" width="9.296875" style="88"/>
    <col min="9" max="9" width="11.19921875" style="303" customWidth="1"/>
    <col min="10" max="10" width="9.296875" style="88" hidden="1" customWidth="1"/>
    <col min="11" max="16384" width="9.296875" style="88"/>
  </cols>
  <sheetData>
    <row r="1" spans="1:10" x14ac:dyDescent="0.35">
      <c r="A1" s="306" t="s">
        <v>55</v>
      </c>
      <c r="B1" s="84"/>
      <c r="C1" s="84"/>
      <c r="D1" s="84"/>
      <c r="E1" s="84"/>
      <c r="F1" s="84"/>
    </row>
    <row r="2" spans="1:10" x14ac:dyDescent="0.35">
      <c r="A2" s="117" t="s">
        <v>52</v>
      </c>
      <c r="B2" s="84"/>
      <c r="C2" s="84"/>
      <c r="D2" s="84"/>
      <c r="E2" s="84"/>
      <c r="F2" s="84"/>
      <c r="G2" s="304"/>
    </row>
    <row r="3" spans="1:10" ht="30.5" customHeight="1" x14ac:dyDescent="0.35">
      <c r="A3" s="85" t="s">
        <v>334</v>
      </c>
      <c r="B3" s="74"/>
      <c r="C3" s="74"/>
      <c r="D3" s="74"/>
      <c r="E3" s="74"/>
      <c r="F3" s="74"/>
      <c r="G3" s="74"/>
      <c r="H3" s="82"/>
    </row>
    <row r="4" spans="1:10" ht="15" customHeight="1" x14ac:dyDescent="0.35">
      <c r="A4" s="86" t="s">
        <v>209</v>
      </c>
      <c r="B4" s="86"/>
      <c r="C4" s="86"/>
      <c r="D4" s="86"/>
      <c r="E4" s="86"/>
      <c r="F4" s="86"/>
      <c r="G4" s="86"/>
      <c r="H4" s="82"/>
    </row>
    <row r="5" spans="1:10" ht="16.399999999999999" customHeight="1" x14ac:dyDescent="0.35">
      <c r="A5" s="85" t="s">
        <v>287</v>
      </c>
      <c r="B5" s="87"/>
      <c r="D5" s="87"/>
      <c r="E5" s="87"/>
      <c r="F5" s="87"/>
      <c r="G5" s="87"/>
      <c r="H5" s="82"/>
    </row>
    <row r="6" spans="1:10" ht="24" customHeight="1" x14ac:dyDescent="0.35">
      <c r="A6" s="83" t="s">
        <v>6</v>
      </c>
      <c r="B6" s="89" t="s">
        <v>36</v>
      </c>
      <c r="C6" s="84"/>
      <c r="D6" s="84"/>
      <c r="E6" s="84"/>
      <c r="F6" s="84"/>
      <c r="G6" s="84"/>
    </row>
    <row r="7" spans="1:10" ht="22.4" customHeight="1" x14ac:dyDescent="0.35">
      <c r="A7" s="83"/>
      <c r="B7" s="299" t="s">
        <v>351</v>
      </c>
      <c r="C7" s="91"/>
      <c r="E7" s="90"/>
      <c r="F7" s="92" t="s">
        <v>54</v>
      </c>
      <c r="G7" s="93"/>
    </row>
    <row r="8" spans="1:10" ht="20" customHeight="1" x14ac:dyDescent="0.35">
      <c r="A8" s="83"/>
      <c r="B8" s="299" t="s">
        <v>37</v>
      </c>
      <c r="C8" s="94"/>
      <c r="E8" s="84"/>
      <c r="F8" s="92" t="s">
        <v>97</v>
      </c>
      <c r="G8" s="93"/>
    </row>
    <row r="9" spans="1:10" ht="20" customHeight="1" x14ac:dyDescent="0.35">
      <c r="A9" s="83"/>
      <c r="B9" s="100" t="s">
        <v>53</v>
      </c>
      <c r="C9" s="98"/>
      <c r="E9" s="95"/>
      <c r="F9" s="100" t="s">
        <v>39</v>
      </c>
      <c r="G9" s="93"/>
    </row>
    <row r="10" spans="1:10" ht="20" customHeight="1" x14ac:dyDescent="0.35">
      <c r="A10" s="83"/>
      <c r="B10" s="100" t="s">
        <v>66</v>
      </c>
      <c r="C10" s="98"/>
      <c r="E10" s="101"/>
      <c r="F10" s="100" t="s">
        <v>50</v>
      </c>
      <c r="G10" s="93"/>
    </row>
    <row r="11" spans="1:10" ht="20" customHeight="1" x14ac:dyDescent="0.35">
      <c r="A11" s="83"/>
      <c r="B11" s="100" t="s">
        <v>61</v>
      </c>
      <c r="C11" s="102"/>
      <c r="E11" s="95"/>
      <c r="F11" s="100" t="s">
        <v>63</v>
      </c>
      <c r="G11" s="94"/>
    </row>
    <row r="12" spans="1:10" ht="20" customHeight="1" x14ac:dyDescent="0.35">
      <c r="A12" s="83"/>
      <c r="B12" s="100" t="s">
        <v>62</v>
      </c>
      <c r="C12" s="98"/>
      <c r="D12" s="100" t="s">
        <v>64</v>
      </c>
      <c r="E12" s="103" t="s">
        <v>240</v>
      </c>
      <c r="F12" s="100" t="s">
        <v>65</v>
      </c>
      <c r="G12" s="104"/>
    </row>
    <row r="13" spans="1:10" s="84" customFormat="1" ht="23.5" customHeight="1" x14ac:dyDescent="0.35">
      <c r="A13" s="83" t="s">
        <v>8</v>
      </c>
      <c r="B13" s="106" t="s">
        <v>256</v>
      </c>
      <c r="C13" s="96"/>
      <c r="D13" s="96"/>
      <c r="E13" s="96"/>
      <c r="F13" s="95"/>
      <c r="G13" s="107"/>
      <c r="I13" s="305"/>
      <c r="J13" s="305"/>
    </row>
    <row r="14" spans="1:10" s="84" customFormat="1" ht="18" customHeight="1" x14ac:dyDescent="0.35">
      <c r="A14" s="83"/>
      <c r="B14" s="108" t="s">
        <v>288</v>
      </c>
      <c r="C14" s="96"/>
      <c r="D14" s="96"/>
      <c r="E14" s="96"/>
      <c r="F14" s="95"/>
      <c r="G14" s="109"/>
      <c r="I14" s="305"/>
      <c r="J14" s="305" t="s">
        <v>59</v>
      </c>
    </row>
    <row r="15" spans="1:10" s="84" customFormat="1" ht="16.5" customHeight="1" x14ac:dyDescent="0.35">
      <c r="A15" s="83"/>
      <c r="B15" s="96" t="s">
        <v>247</v>
      </c>
      <c r="C15" s="105"/>
      <c r="D15" s="360"/>
      <c r="E15" s="359"/>
      <c r="F15" s="359"/>
      <c r="G15" s="361"/>
      <c r="I15" s="305"/>
      <c r="J15" s="305" t="s">
        <v>60</v>
      </c>
    </row>
    <row r="16" spans="1:10" s="84" customFormat="1" ht="26.5" customHeight="1" x14ac:dyDescent="0.35">
      <c r="A16" s="83" t="s">
        <v>10</v>
      </c>
      <c r="B16" s="85" t="s">
        <v>239</v>
      </c>
      <c r="C16" s="96"/>
      <c r="D16" s="96"/>
      <c r="E16" s="96"/>
      <c r="F16" s="95"/>
      <c r="G16" s="107"/>
      <c r="I16" s="305"/>
      <c r="J16" s="305"/>
    </row>
    <row r="17" spans="1:10" s="84" customFormat="1" ht="14.5" customHeight="1" x14ac:dyDescent="0.35">
      <c r="A17" s="83"/>
      <c r="B17" s="108" t="s">
        <v>257</v>
      </c>
      <c r="C17" s="96"/>
      <c r="D17" s="96"/>
      <c r="E17" s="96"/>
      <c r="F17" s="95"/>
      <c r="G17" s="107"/>
      <c r="I17" s="305"/>
      <c r="J17" s="305"/>
    </row>
    <row r="18" spans="1:10" s="84" customFormat="1" ht="14.5" customHeight="1" x14ac:dyDescent="0.35">
      <c r="A18" s="83"/>
      <c r="B18" s="108" t="s">
        <v>238</v>
      </c>
      <c r="C18" s="109"/>
      <c r="D18" s="96"/>
      <c r="E18" s="96"/>
      <c r="F18" s="95"/>
      <c r="G18" s="107"/>
      <c r="I18" s="305"/>
      <c r="J18" s="305"/>
    </row>
    <row r="19" spans="1:10" ht="28" customHeight="1" x14ac:dyDescent="0.35">
      <c r="A19" s="83" t="s">
        <v>11</v>
      </c>
      <c r="B19" s="89" t="s">
        <v>348</v>
      </c>
      <c r="C19" s="84"/>
      <c r="D19" s="84"/>
      <c r="E19" s="84"/>
      <c r="F19" s="84"/>
      <c r="G19" s="84"/>
      <c r="I19" s="88"/>
    </row>
    <row r="20" spans="1:10" ht="14.15" customHeight="1" x14ac:dyDescent="0.35">
      <c r="A20" s="83"/>
      <c r="B20" s="110" t="s">
        <v>87</v>
      </c>
      <c r="C20" s="110"/>
      <c r="D20" s="110"/>
      <c r="E20" s="110"/>
      <c r="F20" s="110"/>
      <c r="G20" s="110"/>
      <c r="H20" s="84"/>
    </row>
    <row r="21" spans="1:10" ht="15.5" customHeight="1" x14ac:dyDescent="0.35">
      <c r="A21" s="111" t="s">
        <v>88</v>
      </c>
      <c r="B21" s="112" t="s">
        <v>89</v>
      </c>
      <c r="C21" s="112"/>
      <c r="D21" s="112"/>
      <c r="E21" s="112"/>
      <c r="F21" s="112"/>
      <c r="G21" s="112"/>
      <c r="H21" s="84"/>
    </row>
    <row r="22" spans="1:10" ht="15" customHeight="1" x14ac:dyDescent="0.35">
      <c r="A22" s="111" t="s">
        <v>90</v>
      </c>
      <c r="B22" s="113" t="s">
        <v>335</v>
      </c>
      <c r="C22" s="114"/>
      <c r="D22" s="114"/>
      <c r="E22" s="114"/>
      <c r="F22" s="114"/>
      <c r="G22" s="114"/>
    </row>
    <row r="23" spans="1:10" ht="15" customHeight="1" x14ac:dyDescent="0.35">
      <c r="A23" s="111"/>
      <c r="B23" s="113" t="s">
        <v>258</v>
      </c>
      <c r="C23" s="114"/>
      <c r="D23" s="114"/>
      <c r="E23" s="114"/>
      <c r="F23" s="114"/>
      <c r="G23" s="114"/>
    </row>
    <row r="24" spans="1:10" x14ac:dyDescent="0.35">
      <c r="A24" s="111"/>
      <c r="B24" s="113" t="s">
        <v>259</v>
      </c>
      <c r="C24" s="114"/>
      <c r="D24" s="114"/>
      <c r="E24" s="114"/>
      <c r="F24" s="114"/>
      <c r="G24" s="114"/>
    </row>
    <row r="25" spans="1:10" ht="17.399999999999999" customHeight="1" x14ac:dyDescent="0.35">
      <c r="A25" s="111" t="s">
        <v>91</v>
      </c>
      <c r="B25" s="113" t="s">
        <v>260</v>
      </c>
      <c r="C25" s="113"/>
      <c r="D25" s="113"/>
      <c r="E25" s="113"/>
      <c r="F25" s="113"/>
      <c r="G25" s="113"/>
    </row>
    <row r="26" spans="1:10" ht="17.399999999999999" customHeight="1" x14ac:dyDescent="0.35">
      <c r="A26" s="111"/>
      <c r="B26" s="113" t="s">
        <v>261</v>
      </c>
      <c r="C26" s="113"/>
      <c r="D26" s="113"/>
      <c r="E26" s="113"/>
      <c r="F26" s="113"/>
      <c r="G26" s="113"/>
    </row>
    <row r="27" spans="1:10" ht="15.65" customHeight="1" x14ac:dyDescent="0.35">
      <c r="A27" s="111" t="s">
        <v>92</v>
      </c>
      <c r="B27" s="112" t="s">
        <v>262</v>
      </c>
      <c r="C27" s="112"/>
      <c r="D27" s="112"/>
      <c r="E27" s="112"/>
      <c r="F27" s="112"/>
      <c r="G27" s="112"/>
    </row>
    <row r="28" spans="1:10" x14ac:dyDescent="0.35">
      <c r="A28" s="111"/>
      <c r="B28" s="112" t="s">
        <v>263</v>
      </c>
      <c r="C28" s="112"/>
      <c r="D28" s="112"/>
      <c r="E28" s="112"/>
      <c r="F28" s="112"/>
      <c r="G28" s="112"/>
    </row>
    <row r="29" spans="1:10" ht="16.25" customHeight="1" x14ac:dyDescent="0.35">
      <c r="A29" s="111"/>
      <c r="B29" s="112" t="s">
        <v>264</v>
      </c>
      <c r="C29" s="112"/>
      <c r="D29" s="112"/>
      <c r="E29" s="112"/>
      <c r="F29" s="112"/>
      <c r="G29" s="112"/>
    </row>
    <row r="30" spans="1:10" ht="16.25" customHeight="1" x14ac:dyDescent="0.35">
      <c r="A30" s="111"/>
      <c r="B30" s="112" t="s">
        <v>265</v>
      </c>
      <c r="C30" s="112"/>
      <c r="D30" s="112"/>
      <c r="E30" s="112"/>
      <c r="F30" s="112"/>
      <c r="G30" s="112"/>
    </row>
    <row r="31" spans="1:10" ht="16.75" customHeight="1" x14ac:dyDescent="0.35">
      <c r="A31" s="111" t="s">
        <v>93</v>
      </c>
      <c r="B31" s="112" t="s">
        <v>266</v>
      </c>
      <c r="C31" s="112"/>
      <c r="D31" s="112"/>
      <c r="E31" s="112"/>
      <c r="F31" s="112"/>
      <c r="G31" s="112"/>
    </row>
    <row r="32" spans="1:10" ht="17.399999999999999" customHeight="1" x14ac:dyDescent="0.35">
      <c r="A32" s="111"/>
      <c r="B32" s="112" t="s">
        <v>267</v>
      </c>
      <c r="C32" s="112"/>
      <c r="D32" s="112"/>
      <c r="E32" s="112"/>
      <c r="F32" s="112"/>
      <c r="G32" s="112"/>
    </row>
    <row r="33" spans="1:12" x14ac:dyDescent="0.35">
      <c r="A33" s="111" t="s">
        <v>94</v>
      </c>
      <c r="B33" s="112" t="s">
        <v>268</v>
      </c>
      <c r="C33" s="112"/>
      <c r="D33" s="112"/>
      <c r="E33" s="112"/>
      <c r="F33" s="112"/>
      <c r="G33" s="112"/>
    </row>
    <row r="34" spans="1:12" ht="17.399999999999999" customHeight="1" x14ac:dyDescent="0.35">
      <c r="A34" s="111"/>
      <c r="B34" s="112" t="s">
        <v>269</v>
      </c>
      <c r="C34" s="112"/>
      <c r="D34" s="112"/>
      <c r="E34" s="112"/>
      <c r="F34" s="112"/>
      <c r="G34" s="112"/>
    </row>
    <row r="35" spans="1:12" ht="17.399999999999999" customHeight="1" x14ac:dyDescent="0.35">
      <c r="A35" s="111"/>
      <c r="B35" s="112" t="s">
        <v>270</v>
      </c>
      <c r="C35" s="112"/>
      <c r="D35" s="112"/>
      <c r="E35" s="112"/>
      <c r="F35" s="112"/>
      <c r="G35" s="112"/>
    </row>
    <row r="36" spans="1:12" x14ac:dyDescent="0.35">
      <c r="A36" s="111" t="s">
        <v>95</v>
      </c>
      <c r="B36" s="113" t="s">
        <v>245</v>
      </c>
      <c r="C36" s="113"/>
      <c r="D36" s="113"/>
      <c r="E36" s="113"/>
      <c r="F36" s="113"/>
      <c r="G36" s="113"/>
    </row>
    <row r="37" spans="1:12" x14ac:dyDescent="0.35">
      <c r="A37" s="111"/>
      <c r="B37" s="113" t="s">
        <v>246</v>
      </c>
      <c r="C37" s="113"/>
      <c r="D37" s="113"/>
      <c r="E37" s="113"/>
      <c r="F37" s="113"/>
      <c r="G37" s="113"/>
    </row>
    <row r="38" spans="1:12" x14ac:dyDescent="0.35">
      <c r="A38" s="111" t="s">
        <v>96</v>
      </c>
      <c r="B38" s="115" t="s">
        <v>271</v>
      </c>
      <c r="C38" s="115"/>
      <c r="D38" s="115"/>
      <c r="E38" s="115"/>
      <c r="F38" s="115"/>
      <c r="G38" s="115"/>
      <c r="I38" s="305"/>
      <c r="J38" s="84"/>
      <c r="K38" s="84"/>
      <c r="L38" s="84"/>
    </row>
    <row r="39" spans="1:12" ht="15" customHeight="1" x14ac:dyDescent="0.35">
      <c r="A39" s="111"/>
      <c r="B39" s="115" t="s">
        <v>272</v>
      </c>
      <c r="C39" s="115"/>
      <c r="D39" s="115"/>
      <c r="E39" s="115"/>
      <c r="F39" s="115"/>
      <c r="G39" s="115"/>
      <c r="I39" s="305"/>
      <c r="J39" s="84"/>
      <c r="K39" s="84"/>
      <c r="L39" s="84"/>
    </row>
    <row r="40" spans="1:12" ht="21.5" customHeight="1" x14ac:dyDescent="0.35">
      <c r="A40" s="83"/>
      <c r="B40" s="114" t="s">
        <v>273</v>
      </c>
      <c r="C40" s="116"/>
      <c r="D40" s="116"/>
      <c r="E40" s="116"/>
      <c r="F40" s="116"/>
      <c r="G40" s="116"/>
      <c r="I40" s="305"/>
      <c r="J40" s="84"/>
      <c r="K40" s="84"/>
      <c r="L40" s="84"/>
    </row>
    <row r="41" spans="1:12" x14ac:dyDescent="0.35">
      <c r="A41" s="83"/>
      <c r="B41" s="116" t="s">
        <v>274</v>
      </c>
      <c r="C41" s="116"/>
      <c r="D41" s="116"/>
      <c r="E41" s="116"/>
      <c r="F41" s="116"/>
      <c r="G41" s="116"/>
      <c r="I41" s="305"/>
      <c r="J41" s="84"/>
      <c r="K41" s="84"/>
      <c r="L41" s="84"/>
    </row>
    <row r="42" spans="1:12" x14ac:dyDescent="0.35">
      <c r="A42" s="83"/>
      <c r="B42" s="116" t="s">
        <v>275</v>
      </c>
      <c r="C42" s="116"/>
      <c r="D42" s="116"/>
      <c r="E42" s="116"/>
      <c r="F42" s="116"/>
      <c r="G42" s="116"/>
    </row>
    <row r="43" spans="1:12" x14ac:dyDescent="0.35">
      <c r="A43" s="83"/>
      <c r="B43" s="116" t="s">
        <v>276</v>
      </c>
      <c r="C43" s="116"/>
      <c r="D43" s="116"/>
      <c r="E43" s="116"/>
      <c r="F43" s="116"/>
      <c r="G43" s="116"/>
    </row>
    <row r="44" spans="1:12" x14ac:dyDescent="0.35">
      <c r="A44" s="83"/>
      <c r="B44" s="116" t="s">
        <v>277</v>
      </c>
      <c r="C44" s="116"/>
      <c r="D44" s="116"/>
      <c r="E44" s="116"/>
      <c r="F44" s="116"/>
      <c r="G44" s="116"/>
    </row>
    <row r="45" spans="1:12" ht="21" customHeight="1" x14ac:dyDescent="0.35">
      <c r="A45" s="83"/>
      <c r="B45" s="118" t="s">
        <v>57</v>
      </c>
      <c r="C45" s="105"/>
      <c r="D45" s="105"/>
      <c r="E45" s="90"/>
      <c r="F45" s="84"/>
      <c r="G45" s="84"/>
    </row>
    <row r="46" spans="1:12" ht="25.5" customHeight="1" x14ac:dyDescent="0.35">
      <c r="A46" s="83"/>
      <c r="B46" s="95" t="s">
        <v>349</v>
      </c>
      <c r="C46" s="95"/>
      <c r="D46" s="95"/>
      <c r="E46" s="95"/>
      <c r="F46" s="84"/>
      <c r="G46" s="445">
        <f>'WS A Summary'!C58</f>
        <v>0</v>
      </c>
    </row>
    <row r="47" spans="1:12" ht="15" customHeight="1" x14ac:dyDescent="0.35">
      <c r="A47" s="83"/>
      <c r="B47" s="115" t="s">
        <v>332</v>
      </c>
      <c r="C47" s="115"/>
      <c r="D47" s="119"/>
      <c r="E47" s="84"/>
      <c r="F47" s="120"/>
      <c r="G47" s="120"/>
    </row>
    <row r="48" spans="1:12" ht="20.5" customHeight="1" x14ac:dyDescent="0.35">
      <c r="A48" s="83"/>
      <c r="B48" s="93"/>
      <c r="C48" s="121"/>
      <c r="D48" s="121"/>
      <c r="E48" s="93"/>
      <c r="F48" s="121"/>
      <c r="G48" s="121"/>
    </row>
    <row r="49" spans="1:10" ht="15" customHeight="1" x14ac:dyDescent="0.35">
      <c r="A49" s="83"/>
      <c r="B49" s="84" t="s">
        <v>38</v>
      </c>
      <c r="C49" s="84"/>
      <c r="D49" s="84"/>
      <c r="E49" s="84" t="s">
        <v>39</v>
      </c>
      <c r="F49" s="84"/>
      <c r="G49" s="84"/>
    </row>
    <row r="50" spans="1:10" ht="23.5" customHeight="1" x14ac:dyDescent="0.35">
      <c r="A50" s="83"/>
      <c r="B50" s="93"/>
      <c r="C50" s="121"/>
      <c r="D50" s="121"/>
      <c r="E50" s="358"/>
      <c r="F50" s="359"/>
      <c r="G50" s="90"/>
    </row>
    <row r="51" spans="1:10" x14ac:dyDescent="0.35">
      <c r="A51" s="83"/>
      <c r="B51" s="84" t="s">
        <v>40</v>
      </c>
      <c r="C51" s="84"/>
      <c r="D51" s="84"/>
      <c r="E51" s="84" t="s">
        <v>41</v>
      </c>
      <c r="F51" s="84"/>
      <c r="G51" s="84"/>
    </row>
    <row r="52" spans="1:10" s="84" customFormat="1" ht="27" customHeight="1" x14ac:dyDescent="0.35">
      <c r="A52" s="83" t="s">
        <v>12</v>
      </c>
      <c r="B52" s="89" t="s">
        <v>350</v>
      </c>
      <c r="I52" s="305"/>
      <c r="J52" s="305"/>
    </row>
    <row r="53" spans="1:10" s="84" customFormat="1" ht="15" customHeight="1" x14ac:dyDescent="0.35">
      <c r="B53" s="96" t="s">
        <v>68</v>
      </c>
      <c r="C53" s="105"/>
      <c r="D53" s="95"/>
      <c r="E53" s="109"/>
      <c r="I53" s="305"/>
      <c r="J53" s="305"/>
    </row>
    <row r="54" spans="1:10" s="84" customFormat="1" ht="16.75" customHeight="1" x14ac:dyDescent="0.35">
      <c r="B54" s="122" t="s">
        <v>243</v>
      </c>
      <c r="C54" s="123"/>
      <c r="D54" s="123"/>
      <c r="E54" s="123"/>
      <c r="F54" s="123"/>
      <c r="G54" s="123"/>
      <c r="I54" s="305"/>
      <c r="J54" s="305"/>
    </row>
    <row r="55" spans="1:10" s="84" customFormat="1" x14ac:dyDescent="0.35">
      <c r="A55" s="83"/>
      <c r="B55" s="84" t="s">
        <v>244</v>
      </c>
      <c r="I55" s="305"/>
      <c r="J55" s="305"/>
    </row>
    <row r="56" spans="1:10" s="84" customFormat="1" x14ac:dyDescent="0.35">
      <c r="A56" s="124"/>
      <c r="C56" s="86" t="s">
        <v>69</v>
      </c>
      <c r="D56" s="86"/>
      <c r="E56" s="86" t="s">
        <v>70</v>
      </c>
      <c r="F56" s="86"/>
      <c r="I56" s="305"/>
      <c r="J56" s="305"/>
    </row>
    <row r="57" spans="1:10" s="84" customFormat="1" ht="19" customHeight="1" x14ac:dyDescent="0.35">
      <c r="A57" s="124"/>
      <c r="B57" s="97" t="s">
        <v>71</v>
      </c>
      <c r="C57" s="93"/>
      <c r="D57" s="95"/>
      <c r="E57" s="360"/>
      <c r="F57" s="361"/>
      <c r="I57" s="305"/>
      <c r="J57" s="305"/>
    </row>
    <row r="58" spans="1:10" s="84" customFormat="1" ht="19" customHeight="1" x14ac:dyDescent="0.35">
      <c r="A58" s="124"/>
      <c r="B58" s="97" t="s">
        <v>72</v>
      </c>
      <c r="C58" s="93"/>
      <c r="D58" s="95"/>
      <c r="E58" s="360"/>
      <c r="F58" s="361"/>
      <c r="I58" s="305"/>
      <c r="J58" s="305"/>
    </row>
    <row r="59" spans="1:10" s="84" customFormat="1" ht="19" customHeight="1" x14ac:dyDescent="0.35">
      <c r="A59" s="83"/>
      <c r="B59" s="97" t="s">
        <v>73</v>
      </c>
      <c r="C59" s="93"/>
      <c r="D59" s="95"/>
      <c r="E59" s="360"/>
      <c r="F59" s="361"/>
      <c r="I59" s="305"/>
      <c r="J59" s="305"/>
    </row>
    <row r="60" spans="1:10" s="84" customFormat="1" ht="19" customHeight="1" x14ac:dyDescent="0.35">
      <c r="A60" s="83"/>
      <c r="B60" s="97" t="s">
        <v>74</v>
      </c>
      <c r="C60" s="93"/>
      <c r="D60" s="95"/>
      <c r="E60" s="360"/>
      <c r="F60" s="361"/>
      <c r="I60" s="305"/>
      <c r="J60" s="305"/>
    </row>
    <row r="61" spans="1:10" s="84" customFormat="1" ht="19" customHeight="1" x14ac:dyDescent="0.35">
      <c r="A61" s="83"/>
      <c r="B61" s="97" t="s">
        <v>75</v>
      </c>
      <c r="C61" s="93"/>
      <c r="D61" s="95"/>
      <c r="E61" s="360"/>
      <c r="F61" s="361"/>
      <c r="I61" s="305"/>
      <c r="J61" s="305"/>
    </row>
    <row r="62" spans="1:10" s="84" customFormat="1" ht="19" customHeight="1" x14ac:dyDescent="0.35">
      <c r="A62" s="83"/>
      <c r="B62" s="97" t="s">
        <v>76</v>
      </c>
      <c r="C62" s="93"/>
      <c r="D62" s="95"/>
      <c r="E62" s="360"/>
      <c r="F62" s="361"/>
      <c r="I62" s="305"/>
      <c r="J62" s="305"/>
    </row>
    <row r="63" spans="1:10" s="84" customFormat="1" ht="19" customHeight="1" x14ac:dyDescent="0.35">
      <c r="A63" s="83"/>
      <c r="B63" s="97" t="s">
        <v>77</v>
      </c>
      <c r="C63" s="93"/>
      <c r="D63" s="95"/>
      <c r="E63" s="360"/>
      <c r="F63" s="361"/>
      <c r="I63" s="305"/>
      <c r="J63" s="305"/>
    </row>
    <row r="64" spans="1:10" s="84" customFormat="1" ht="19" customHeight="1" x14ac:dyDescent="0.35">
      <c r="A64" s="83"/>
      <c r="B64" s="97" t="s">
        <v>78</v>
      </c>
      <c r="C64" s="93"/>
      <c r="D64" s="95"/>
      <c r="E64" s="360"/>
      <c r="F64" s="361"/>
      <c r="I64" s="305"/>
      <c r="J64" s="305"/>
    </row>
    <row r="65" spans="1:10" s="84" customFormat="1" ht="19" customHeight="1" x14ac:dyDescent="0.35">
      <c r="A65" s="83"/>
      <c r="B65" s="97" t="s">
        <v>79</v>
      </c>
      <c r="C65" s="93"/>
      <c r="D65" s="95"/>
      <c r="E65" s="360"/>
      <c r="F65" s="361"/>
      <c r="I65" s="305"/>
      <c r="J65" s="305"/>
    </row>
    <row r="66" spans="1:10" s="84" customFormat="1" ht="19" customHeight="1" x14ac:dyDescent="0.35">
      <c r="A66" s="83"/>
      <c r="B66" s="97" t="s">
        <v>80</v>
      </c>
      <c r="C66" s="93"/>
      <c r="D66" s="95"/>
      <c r="E66" s="360"/>
      <c r="F66" s="361"/>
      <c r="I66" s="305"/>
      <c r="J66" s="305"/>
    </row>
    <row r="67" spans="1:10" s="84" customFormat="1" ht="19" customHeight="1" x14ac:dyDescent="0.35">
      <c r="A67" s="83"/>
      <c r="B67" s="97" t="s">
        <v>81</v>
      </c>
      <c r="C67" s="93"/>
      <c r="D67" s="95"/>
      <c r="E67" s="360"/>
      <c r="F67" s="361"/>
      <c r="I67" s="305"/>
      <c r="J67" s="305"/>
    </row>
    <row r="68" spans="1:10" s="84" customFormat="1" ht="19" customHeight="1" x14ac:dyDescent="0.35">
      <c r="A68" s="83"/>
      <c r="B68" s="97" t="s">
        <v>82</v>
      </c>
      <c r="C68" s="93"/>
      <c r="D68" s="95"/>
      <c r="E68" s="360"/>
      <c r="F68" s="361"/>
      <c r="I68" s="305"/>
      <c r="J68" s="305"/>
    </row>
    <row r="69" spans="1:10" s="84" customFormat="1" ht="19" customHeight="1" x14ac:dyDescent="0.35">
      <c r="A69" s="83"/>
      <c r="B69" s="97" t="s">
        <v>83</v>
      </c>
      <c r="C69" s="93"/>
      <c r="D69" s="95"/>
      <c r="E69" s="360"/>
      <c r="F69" s="361"/>
      <c r="I69" s="305"/>
      <c r="J69" s="305"/>
    </row>
    <row r="70" spans="1:10" s="84" customFormat="1" ht="19" customHeight="1" x14ac:dyDescent="0.35">
      <c r="A70" s="83"/>
      <c r="B70" s="97" t="s">
        <v>84</v>
      </c>
      <c r="C70" s="93"/>
      <c r="D70" s="95"/>
      <c r="E70" s="360"/>
      <c r="F70" s="361"/>
      <c r="I70" s="305"/>
      <c r="J70" s="305"/>
    </row>
    <row r="71" spans="1:10" s="84" customFormat="1" ht="19" customHeight="1" x14ac:dyDescent="0.35">
      <c r="A71" s="83"/>
      <c r="B71" s="97" t="s">
        <v>85</v>
      </c>
      <c r="C71" s="93"/>
      <c r="D71" s="95"/>
      <c r="E71" s="360"/>
      <c r="F71" s="362"/>
      <c r="I71" s="305"/>
      <c r="J71" s="305"/>
    </row>
    <row r="72" spans="1:10" ht="20.5" customHeight="1" x14ac:dyDescent="0.35">
      <c r="A72" s="88" t="s">
        <v>51</v>
      </c>
      <c r="C72" s="125">
        <f>Certification!$C$7</f>
        <v>0</v>
      </c>
      <c r="D72" s="126"/>
      <c r="E72" s="126"/>
    </row>
    <row r="73" spans="1:10" x14ac:dyDescent="0.35">
      <c r="A73" s="88" t="s">
        <v>255</v>
      </c>
      <c r="C73" s="127">
        <f>Certification!$G$7</f>
        <v>0</v>
      </c>
      <c r="D73" s="126"/>
      <c r="E73" s="126"/>
    </row>
    <row r="74" spans="1:10" x14ac:dyDescent="0.35">
      <c r="A74" s="88" t="s">
        <v>0</v>
      </c>
      <c r="C74" s="125" t="str">
        <f>Certification!$A$5</f>
        <v>SFY 2020-21</v>
      </c>
      <c r="D74" s="126"/>
      <c r="E74" s="126"/>
    </row>
    <row r="99" spans="1:7" x14ac:dyDescent="0.35">
      <c r="A99" s="297"/>
      <c r="B99" s="297"/>
      <c r="C99" s="297"/>
      <c r="D99" s="297"/>
      <c r="E99" s="297"/>
      <c r="F99" s="297"/>
      <c r="G99" s="297"/>
    </row>
  </sheetData>
  <sheetProtection algorithmName="SHA-512" hashValue="lbHJmjXtRdnJ9tSKoBq1XqnX1iaApeKpZpF4ztI+Ie8r4fr82hsJKdcCf/UzN1Hel+jZ5j2wJRALDAkJ+LqVFw==" saltValue="GkDSaswtC4bHF+p9ksvplw==" spinCount="100000" sheet="1" selectLockedCells="1"/>
  <protectedRanges>
    <protectedRange sqref="C7:C12 G8:G12 E57:E71 C18 E48 B48 B50 E50 C57:C71 A1 G14:G15 C15:D15"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669" yWindow="480" count="25">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7:E71" xr:uid="{00000000-0002-0000-0000-000000000000}"/>
    <dataValidation allowBlank="1" showInputMessage="1" showErrorMessage="1" prompt="Report the consortium member's LEA name.  " sqref="C57:C71 C17" xr:uid="{00000000-0002-0000-0000-000001000000}"/>
    <dataValidation type="list" allowBlank="1" showInputMessage="1" showErrorMessage="1" prompt="Please indicate whether your LEA is part of a billing consortium." sqref="E53" xr:uid="{00000000-0002-0000-0000-000002000000}">
      <formula1>$J$13:$J$15</formula1>
    </dataValidation>
    <dataValidation allowBlank="1" showInputMessage="1" showErrorMessage="1" prompt="Report your LEA's NPI number.  The NPI is 10 numeric digits.  To search for your LEA's NPI number, visit the NPI registry at https://nppes.cms.hhs.gov/NPPESRegistry/NPIRegistrySearch.do." sqref="G7" xr:uid="{00000000-0002-0000-0000-000003000000}"/>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xr:uid="{00000000-0002-0000-0000-000004000000}"/>
    <dataValidation allowBlank="1" showInputMessage="1" showErrorMessage="1" prompt="Enter LEA name " sqref="C7" xr:uid="{5E1F783E-A632-4E7C-98FE-86701336E152}"/>
    <dataValidation allowBlank="1" showInputMessage="1" showErrorMessage="1" prompt="Enter name of contact person at LEA" sqref="C8" xr:uid="{87EEE14A-DF9E-4BE1-A188-6F944658B8D6}"/>
    <dataValidation allowBlank="1" showInputMessage="1" showErrorMessage="1" prompt="Enter the phone number (including area code) of the LEA contact" sqref="C9" xr:uid="{201BFEA1-ACD8-458D-862D-FDFC2F9A8AD2}"/>
    <dataValidation allowBlank="1" showInputMessage="1" showErrorMessage="1" prompt="Enter the fax number for the LEA" sqref="C10" xr:uid="{8D70F4B5-39B7-47D4-88BC-71658559AC33}"/>
    <dataValidation allowBlank="1" showInputMessage="1" showErrorMessage="1" prompt="Enter the address for the LEA" sqref="C11" xr:uid="{5AB3048D-E7A6-49B6-A280-7B9706F069ED}"/>
    <dataValidation allowBlank="1" showInputMessage="1" showErrorMessage="1" prompt="Enter the second line of the address of the LEA (if applicable)" sqref="C12" xr:uid="{E9E1F5F6-F0E9-46B6-9189-63A06513F3BA}"/>
    <dataValidation allowBlank="1" showInputMessage="1" showErrorMessage="1" prompt="Enter the title of the contact at the LEA" sqref="G9" xr:uid="{C23B96AA-F130-4250-BEC9-CD81823207DE}"/>
    <dataValidation allowBlank="1" showInputMessage="1" showErrorMessage="1" prompt="Enter the email address for LEA contact person" sqref="G10" xr:uid="{0453D69F-CE32-4096-81CD-B20CEE3C86C3}"/>
    <dataValidation allowBlank="1" showInputMessage="1" showErrorMessage="1" prompt="Enter the city for the LEA" sqref="G11" xr:uid="{846B3F32-6ACC-4CEF-8391-47ABB80D1D01}"/>
    <dataValidation allowBlank="1" showInputMessage="1" showErrorMessage="1" prompt="Enter the zip code for the LEA" sqref="G12" xr:uid="{5B4706B8-9573-4D1C-8FBF-D22E1BA48C67}"/>
    <dataValidation allowBlank="1" showInputMessage="1" showErrorMessage="1" prompt="Enter the name of person certifying the document" sqref="B48" xr:uid="{F880887E-AD04-48C6-979C-8B255D1903CD}"/>
    <dataValidation allowBlank="1" showInputMessage="1" showErrorMessage="1" prompt="Enter the title of person certifying the document" sqref="E48" xr:uid="{4A570284-7AB0-47BC-9C69-A7254DC8BFB3}"/>
    <dataValidation allowBlank="1" showInputMessage="1" showErrorMessage="1" prompt="Signature of the certifier.  Sign and date the completed CRCS form in blue ink. The certification page is a binding legal document. " sqref="B50" xr:uid="{6AB12FD9-E227-4D9C-9C4D-8D68C3B42ED0}"/>
    <dataValidation allowBlank="1" showInputMessage="1" showErrorMessage="1" prompt="Enter the date the certification statement is signed" sqref="E50" xr:uid="{98EC0215-9F88-4D9A-927A-59F08F3B185B}"/>
    <dataValidation allowBlank="1" showInputMessage="1" showErrorMessage="1" prompt="Press TAB to move input areas" sqref="A1" xr:uid="{3BD54546-04CB-45BA-9A85-CB43B341EF7E}"/>
    <dataValidation allowBlank="1" showInputMessage="1" showErrorMessage="1" sqref="F48:G48 F50 F57:F71 F9:F11 C14:E14 C50:D50 D57:D71" xr:uid="{64C48DE4-400A-4B3C-8115-AFAD3781C843}"/>
    <dataValidation type="list" allowBlank="1" showInputMessage="1" showErrorMessage="1" prompt="Please indicate whether you are submitting costs on this CRCS for new practitioners for which you didn't submit any interim billing." sqref="C18" xr:uid="{EDCE1D8F-5ACB-4125-A5F0-755B6C0AF0BE}">
      <formula1>$J$13:$J$15</formula1>
    </dataValidation>
    <dataValidation allowBlank="1" showInputMessage="1" showErrorMessage="1" prompt="If “yes”, indicate which LEC or LGA your LEA was under contract with for the RMTS" sqref="G15 D15" xr:uid="{14377F9B-1BC5-4095-B711-7C767F8DE2A8}"/>
    <dataValidation type="list" allowBlank="1" showInputMessage="1" showErrorMessage="1" prompt="Please indicate whether your LEA participated in the SMAA claiming program this SFY. " sqref="C15" xr:uid="{4750D975-5B31-49ED-A002-A1BA5B9C4C6D}">
      <formula1>$J$52:$J$52</formula1>
    </dataValidation>
    <dataValidation type="list" allowBlank="1" showInputMessage="1" showErrorMessage="1" prompt="Please indicate whether your LEA participated in the SMAA claiming program this SFY. " sqref="G14" xr:uid="{65B7E96D-0E4E-47BD-AC9A-288841023F32}">
      <formula1>$J$13:$J$15</formula1>
    </dataValidation>
  </dataValidations>
  <printOptions horizontalCentered="1"/>
  <pageMargins left="0.2" right="0.2" top="0.28999999999999998" bottom="0.48" header="0.28999999999999998" footer="0.25"/>
  <pageSetup scale="80" orientation="portrait" cellComments="asDisplayed" r:id="rId4"/>
  <headerFooter alignWithMargins="0">
    <oddFooter>&amp;L&amp;"Arial,Regular"&amp;12DHCS 6299 (11/2021)&amp;C &amp;R&amp;"Arial,Regular"&amp;12Page &amp;P</oddFooter>
  </headerFooter>
  <ignoredErrors>
    <ignoredError sqref="A6 A13 A16 A19 A5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60"/>
  <sheetViews>
    <sheetView showGridLines="0" zoomScale="87" zoomScaleNormal="87" zoomScaleSheetLayoutView="100" workbookViewId="0">
      <selection activeCell="D8" sqref="D8"/>
    </sheetView>
  </sheetViews>
  <sheetFormatPr defaultColWidth="9.19921875" defaultRowHeight="14" x14ac:dyDescent="0.3"/>
  <cols>
    <col min="1" max="1" width="43.796875" style="26" customWidth="1"/>
    <col min="2" max="2" width="19.19921875" style="26" customWidth="1"/>
    <col min="3" max="3" width="23.69921875" style="26" customWidth="1"/>
    <col min="4" max="4" width="29.796875" style="26" customWidth="1"/>
    <col min="5" max="6" width="9.19921875" style="26"/>
    <col min="7" max="12" width="20.796875" style="26" customWidth="1"/>
    <col min="13" max="16384" width="9.19921875" style="26"/>
  </cols>
  <sheetData>
    <row r="1" spans="1:24" s="1" customFormat="1" ht="15.5" x14ac:dyDescent="0.35">
      <c r="A1" s="312" t="s">
        <v>55</v>
      </c>
      <c r="E1" s="403"/>
      <c r="F1" s="403"/>
      <c r="G1" s="403"/>
      <c r="H1" s="403"/>
      <c r="I1" s="403"/>
      <c r="J1" s="403"/>
      <c r="K1" s="403"/>
      <c r="L1" s="403"/>
      <c r="M1" s="403"/>
      <c r="N1" s="403"/>
      <c r="O1" s="403"/>
      <c r="P1" s="403"/>
      <c r="Q1" s="403"/>
      <c r="R1" s="403"/>
      <c r="S1" s="403"/>
      <c r="T1" s="403"/>
      <c r="U1" s="403"/>
      <c r="V1" s="403"/>
      <c r="W1" s="403"/>
    </row>
    <row r="2" spans="1:24" s="1" customFormat="1" ht="15.5" x14ac:dyDescent="0.35">
      <c r="A2" s="325" t="s">
        <v>52</v>
      </c>
      <c r="E2" s="403"/>
      <c r="F2" s="403"/>
      <c r="G2" s="403"/>
      <c r="H2" s="403"/>
      <c r="I2" s="403"/>
      <c r="J2" s="403"/>
      <c r="K2" s="403"/>
      <c r="L2" s="403"/>
      <c r="M2" s="403"/>
      <c r="N2" s="403"/>
      <c r="O2" s="403"/>
      <c r="P2" s="403"/>
      <c r="Q2" s="403"/>
      <c r="R2" s="403"/>
      <c r="S2" s="403"/>
      <c r="T2" s="403"/>
      <c r="U2" s="403"/>
      <c r="V2" s="403"/>
      <c r="W2" s="403"/>
    </row>
    <row r="3" spans="1:24" s="1" customFormat="1" ht="15.5" x14ac:dyDescent="0.35">
      <c r="A3" s="325" t="s">
        <v>35</v>
      </c>
      <c r="D3" s="14"/>
      <c r="E3" s="403"/>
      <c r="F3" s="403"/>
      <c r="G3" s="403"/>
      <c r="H3" s="403"/>
      <c r="I3" s="403"/>
      <c r="J3" s="403"/>
      <c r="K3" s="403"/>
      <c r="L3" s="403"/>
      <c r="M3" s="403"/>
      <c r="N3" s="403"/>
      <c r="O3" s="403"/>
      <c r="P3" s="403"/>
      <c r="Q3" s="403"/>
      <c r="R3" s="403"/>
      <c r="S3" s="403"/>
      <c r="T3" s="403"/>
      <c r="U3" s="403"/>
      <c r="V3" s="403"/>
      <c r="W3" s="403"/>
    </row>
    <row r="4" spans="1:24" s="1" customFormat="1" ht="32.5" customHeight="1" thickBot="1" x14ac:dyDescent="0.35">
      <c r="A4" s="317" t="s">
        <v>355</v>
      </c>
      <c r="B4" s="72"/>
      <c r="C4" s="72"/>
      <c r="D4" s="72"/>
      <c r="E4" s="404"/>
      <c r="F4" s="405"/>
      <c r="G4" s="405"/>
      <c r="H4" s="405"/>
      <c r="I4" s="405"/>
      <c r="J4" s="405"/>
      <c r="K4" s="405"/>
      <c r="L4" s="405"/>
      <c r="M4" s="405"/>
      <c r="N4" s="406"/>
      <c r="O4" s="406"/>
      <c r="P4" s="406"/>
      <c r="Q4" s="406"/>
      <c r="R4" s="407"/>
      <c r="S4" s="407"/>
      <c r="T4" s="407"/>
      <c r="U4" s="407"/>
      <c r="V4" s="407"/>
      <c r="W4" s="403"/>
    </row>
    <row r="5" spans="1:24" s="28" customFormat="1" ht="18" thickBot="1" x14ac:dyDescent="0.4">
      <c r="A5" s="217" t="s">
        <v>352</v>
      </c>
      <c r="B5" s="255"/>
      <c r="C5" s="255"/>
      <c r="D5" s="255"/>
      <c r="E5" s="408"/>
      <c r="F5" s="408"/>
      <c r="G5" s="408"/>
      <c r="H5" s="408"/>
      <c r="I5" s="408"/>
      <c r="J5" s="408"/>
      <c r="K5" s="408"/>
      <c r="L5" s="408"/>
      <c r="M5" s="408"/>
      <c r="N5" s="408"/>
      <c r="O5" s="408"/>
      <c r="P5" s="408"/>
      <c r="Q5" s="408"/>
      <c r="R5" s="408"/>
      <c r="S5" s="408"/>
      <c r="T5" s="408"/>
      <c r="U5" s="408"/>
      <c r="V5" s="408"/>
      <c r="W5" s="408"/>
      <c r="X5" s="27"/>
    </row>
    <row r="6" spans="1:24" s="25" customFormat="1" ht="84.65" customHeight="1" thickBot="1" x14ac:dyDescent="0.35">
      <c r="A6" s="256" t="s">
        <v>142</v>
      </c>
      <c r="B6" s="257" t="s">
        <v>143</v>
      </c>
      <c r="C6" s="257" t="s">
        <v>211</v>
      </c>
      <c r="D6" s="397" t="s">
        <v>356</v>
      </c>
      <c r="E6" s="26"/>
      <c r="F6" s="26"/>
      <c r="G6" s="26"/>
      <c r="H6" s="26"/>
      <c r="I6" s="26"/>
      <c r="J6" s="26"/>
      <c r="K6" s="26"/>
      <c r="L6" s="26"/>
      <c r="M6" s="26"/>
      <c r="N6" s="26"/>
      <c r="O6" s="26"/>
      <c r="P6" s="26"/>
      <c r="Q6" s="26"/>
      <c r="R6" s="26"/>
      <c r="S6" s="26"/>
      <c r="T6" s="26"/>
      <c r="U6" s="26"/>
      <c r="V6" s="26"/>
      <c r="W6" s="26"/>
      <c r="X6" s="402"/>
    </row>
    <row r="7" spans="1:24" s="30" customFormat="1" ht="21.5" customHeight="1" x14ac:dyDescent="0.35">
      <c r="A7" s="258" t="s">
        <v>144</v>
      </c>
      <c r="B7" s="391"/>
      <c r="C7" s="392"/>
      <c r="D7" s="398">
        <f>B7-C7</f>
        <v>0</v>
      </c>
      <c r="E7" s="50"/>
      <c r="F7" s="50"/>
      <c r="G7" s="50"/>
      <c r="H7" s="50"/>
      <c r="I7" s="50"/>
      <c r="J7" s="50"/>
      <c r="K7" s="50"/>
      <c r="L7" s="50"/>
      <c r="M7" s="50"/>
      <c r="N7" s="50"/>
      <c r="O7" s="50"/>
      <c r="P7" s="50"/>
      <c r="Q7" s="50"/>
      <c r="R7" s="50"/>
      <c r="S7" s="50"/>
      <c r="T7" s="50"/>
      <c r="U7" s="50"/>
      <c r="V7" s="50"/>
      <c r="W7" s="50"/>
      <c r="X7" s="29"/>
    </row>
    <row r="8" spans="1:24" s="30" customFormat="1" ht="21.5" customHeight="1" x14ac:dyDescent="0.35">
      <c r="A8" s="259" t="s">
        <v>146</v>
      </c>
      <c r="B8" s="395"/>
      <c r="C8" s="396"/>
      <c r="D8" s="399">
        <f t="shared" ref="D8:D12" si="0">B8-C8</f>
        <v>0</v>
      </c>
      <c r="E8" s="50"/>
      <c r="F8" s="50"/>
      <c r="G8" s="50"/>
      <c r="H8" s="50"/>
      <c r="I8" s="50"/>
      <c r="J8" s="50"/>
      <c r="K8" s="50"/>
      <c r="L8" s="50"/>
      <c r="M8" s="50"/>
      <c r="N8" s="50"/>
      <c r="O8" s="50"/>
      <c r="P8" s="50"/>
      <c r="Q8" s="50"/>
      <c r="R8" s="50"/>
      <c r="S8" s="50"/>
      <c r="T8" s="50"/>
      <c r="U8" s="50"/>
      <c r="V8" s="50"/>
      <c r="W8" s="50"/>
      <c r="X8" s="29"/>
    </row>
    <row r="9" spans="1:24" s="50" customFormat="1" ht="21.5" customHeight="1" x14ac:dyDescent="0.35">
      <c r="A9" s="259" t="s">
        <v>147</v>
      </c>
      <c r="B9" s="396"/>
      <c r="C9" s="396"/>
      <c r="D9" s="399">
        <f t="shared" si="0"/>
        <v>0</v>
      </c>
    </row>
    <row r="10" spans="1:24" s="50" customFormat="1" ht="21.5" customHeight="1" x14ac:dyDescent="0.35">
      <c r="A10" s="259" t="s">
        <v>148</v>
      </c>
      <c r="B10" s="396"/>
      <c r="C10" s="395"/>
      <c r="D10" s="400">
        <f>B10-C10</f>
        <v>0</v>
      </c>
    </row>
    <row r="11" spans="1:24" s="50" customFormat="1" ht="21.5" customHeight="1" x14ac:dyDescent="0.35">
      <c r="A11" s="259" t="s">
        <v>149</v>
      </c>
      <c r="B11" s="396"/>
      <c r="C11" s="396"/>
      <c r="D11" s="399">
        <f t="shared" si="0"/>
        <v>0</v>
      </c>
    </row>
    <row r="12" spans="1:24" s="50" customFormat="1" ht="21.5" customHeight="1" x14ac:dyDescent="0.35">
      <c r="A12" s="259" t="s">
        <v>150</v>
      </c>
      <c r="B12" s="395"/>
      <c r="C12" s="396"/>
      <c r="D12" s="399">
        <f t="shared" si="0"/>
        <v>0</v>
      </c>
    </row>
    <row r="13" spans="1:24" s="51" customFormat="1" ht="21.5" customHeight="1" thickBot="1" x14ac:dyDescent="0.4">
      <c r="A13" s="260" t="s">
        <v>151</v>
      </c>
      <c r="B13" s="393">
        <f>SUM(B7:B12)</f>
        <v>0</v>
      </c>
      <c r="C13" s="394">
        <f>SUM(C7:C12)</f>
        <v>0</v>
      </c>
      <c r="D13" s="401">
        <f>SUM(D7:D12)</f>
        <v>0</v>
      </c>
    </row>
    <row r="14" spans="1:24" s="22" customFormat="1" ht="15.5" x14ac:dyDescent="0.35">
      <c r="A14" s="88" t="s">
        <v>51</v>
      </c>
      <c r="B14" s="178">
        <f>Certification!$C$7</f>
        <v>0</v>
      </c>
      <c r="C14" s="178"/>
      <c r="D14" s="178"/>
      <c r="E14" s="76"/>
      <c r="F14" s="76"/>
      <c r="G14" s="76"/>
      <c r="H14" s="76"/>
      <c r="I14" s="76"/>
      <c r="J14" s="76"/>
      <c r="K14" s="76"/>
      <c r="L14" s="76"/>
      <c r="M14" s="409"/>
      <c r="N14" s="409"/>
      <c r="O14" s="409"/>
      <c r="P14" s="409"/>
      <c r="Q14" s="409"/>
      <c r="R14" s="409"/>
      <c r="S14" s="409"/>
      <c r="T14" s="409"/>
      <c r="U14" s="409"/>
      <c r="V14" s="409"/>
      <c r="W14" s="409"/>
    </row>
    <row r="15" spans="1:24" s="22" customFormat="1" ht="15.5" x14ac:dyDescent="0.35">
      <c r="A15" s="88" t="s">
        <v>54</v>
      </c>
      <c r="B15" s="179">
        <f>Certification!$G$7</f>
        <v>0</v>
      </c>
      <c r="C15" s="178"/>
      <c r="D15" s="178"/>
      <c r="E15" s="76"/>
      <c r="F15" s="76"/>
      <c r="G15" s="76"/>
      <c r="H15" s="76"/>
      <c r="I15" s="76"/>
      <c r="J15" s="76"/>
      <c r="K15" s="76"/>
      <c r="L15" s="76"/>
      <c r="M15" s="409"/>
      <c r="N15" s="409"/>
      <c r="O15" s="409"/>
      <c r="P15" s="409"/>
      <c r="Q15" s="409"/>
      <c r="R15" s="409"/>
      <c r="S15" s="409"/>
      <c r="T15" s="409"/>
      <c r="U15" s="409"/>
      <c r="V15" s="409"/>
      <c r="W15" s="409"/>
    </row>
    <row r="16" spans="1:24" s="22" customFormat="1" ht="15.5" x14ac:dyDescent="0.35">
      <c r="A16" s="88" t="s">
        <v>0</v>
      </c>
      <c r="B16" s="178" t="str">
        <f>Certification!$A$5</f>
        <v>SFY 2020-21</v>
      </c>
      <c r="C16" s="178"/>
      <c r="D16" s="178"/>
      <c r="E16" s="76"/>
      <c r="F16" s="76"/>
      <c r="G16" s="76"/>
      <c r="H16" s="76"/>
      <c r="I16" s="76"/>
      <c r="J16" s="76"/>
      <c r="K16" s="76"/>
      <c r="L16" s="76"/>
      <c r="M16" s="409"/>
      <c r="N16" s="409"/>
      <c r="O16" s="409"/>
      <c r="P16" s="409"/>
      <c r="Q16" s="409"/>
      <c r="R16" s="409"/>
      <c r="S16" s="409"/>
      <c r="T16" s="409"/>
      <c r="U16" s="409"/>
      <c r="V16" s="409"/>
      <c r="W16" s="409"/>
    </row>
    <row r="17" spans="1:4" ht="15.5" x14ac:dyDescent="0.35">
      <c r="A17" s="235"/>
      <c r="B17" s="235"/>
      <c r="C17" s="235"/>
      <c r="D17" s="235"/>
    </row>
    <row r="18" spans="1:4" ht="15.5" x14ac:dyDescent="0.35">
      <c r="A18" s="235"/>
      <c r="B18" s="235"/>
      <c r="C18" s="235"/>
      <c r="D18" s="235"/>
    </row>
    <row r="159" spans="1:1" x14ac:dyDescent="0.3">
      <c r="A159" s="26" t="s">
        <v>152</v>
      </c>
    </row>
    <row r="160" spans="1:1" x14ac:dyDescent="0.3">
      <c r="A160" s="26" t="s">
        <v>145</v>
      </c>
    </row>
  </sheetData>
  <sheetProtection algorithmName="SHA-512" hashValue="+aMl36U2fcdRHIuMhcmjLNIzSvWKCDgEfvqIh5Om4E3pqyhVxWVWPtNfYauR6t5Rav/Qf3RBfidrWbjkn1Oj8Q==" saltValue="i9mSOVyss8ozoigTVy9Pvg==" spinCount="100000" sheet="1" objects="1" scenarios="1"/>
  <dataValidations count="15">
    <dataValidation type="decimal" allowBlank="1" showInputMessage="1" showErrorMessage="1" sqref="B13:C13" xr:uid="{00000000-0002-0000-0900-000000000000}">
      <formula1>0</formula1>
      <formula2>1000000</formula2>
    </dataValidation>
    <dataValidation allowBlank="1" showInputMessage="1" showErrorMessage="1" prompt="Report contracted transportation equipment costs" sqref="B12" xr:uid="{00000000-0002-0000-0900-000002000000}"/>
    <dataValidation allowBlank="1" showInputMessage="1" showErrorMessage="1" prompt="Enter the amount of federal resources or grants that your LEA received for contracted transportation services equipment costs " sqref="C12" xr:uid="{F40D6C81-F7FD-43CF-9D15-AFA311F67BEB}"/>
    <dataValidation allowBlank="1" showInputMessage="1" showErrorMessage="1" prompt="Enter the amount of federal resources or grants that your LEA received for insurance costs" sqref="C8" xr:uid="{FCA5663D-69FA-4299-BCE8-9C15C35656CC}"/>
    <dataValidation allowBlank="1" showInputMessage="1" showErrorMessage="1" prompt="Enter the amount of federal resources or grants that your LEA received for maintenance and repair costs" sqref="C9" xr:uid="{A65D683C-FF85-4D2F-A59A-FEDF9A35783E}"/>
    <dataValidation allowBlank="1" showInputMessage="1" showErrorMessage="1" prompt="Enter the amount of federal resources or grants that your LEA received for fuel and oil costs" sqref="C10" xr:uid="{3B1DB862-4D8E-4391-B0DC-C313FE705C26}"/>
    <dataValidation allowBlank="1" showInputMessage="1" showErrorMessage="1" prompt="Enter the amount of federal resources or grants that your LEA received for contracted transportation service costs" sqref="C11" xr:uid="{711F59BD-F2FA-4299-9DC8-06E10563FC52}"/>
    <dataValidation allowBlank="1" showInputMessage="1" showErrorMessage="1" prompt="Enter the amount of federal resources or grants that your LEA received for lease / rental costs" sqref="C7" xr:uid="{95AD6941-674D-45B9-A8C4-6060CB023DD1}"/>
    <dataValidation allowBlank="1" showInputMessage="1" showErrorMessage="1" prompt="Report lease/rental costs" sqref="B7" xr:uid="{41B4D641-11B1-4016-9F2A-5411BBF24719}"/>
    <dataValidation allowBlank="1" showInputMessage="1" showErrorMessage="1" prompt="Report insurance costs" sqref="B8" xr:uid="{F05F6E2D-8497-40B3-B344-2E3AEC80DC1A}"/>
    <dataValidation type="decimal" allowBlank="1" showInputMessage="1" showErrorMessage="1" prompt="Report maintenance and repair costs" sqref="B9" xr:uid="{E5DC6AF9-AF87-4871-8246-7D229DC75507}">
      <formula1>0</formula1>
      <formula2>1000000000</formula2>
    </dataValidation>
    <dataValidation allowBlank="1" showInputMessage="1" showErrorMessage="1" prompt="Report gasoline, diesel, other fuel and oil costs " sqref="B10" xr:uid="{58A08889-286E-49A3-A142-2F46E47D553F}"/>
    <dataValidation allowBlank="1" showInputMessage="1" showErrorMessage="1" prompt="Report contracted transportation service costs" sqref="B11" xr:uid="{0B38C52A-0767-472E-8751-C97E5170000B}"/>
    <dataValidation allowBlank="1" showInputMessage="1" showErrorMessage="1" prompt="Press TAB to move input areas" sqref="A1" xr:uid="{B2347DA5-B074-470A-83E6-5138DD71D244}"/>
    <dataValidation type="list" allowBlank="1" showInputMessage="1" showErrorMessage="1" sqref="A7:A12" xr:uid="{00000000-0002-0000-0900-000001000000}">
      <formula1>#REF!</formula1>
    </dataValidation>
  </dataValidations>
  <printOptions horizontalCentered="1"/>
  <pageMargins left="0.7" right="0.7" top="0.75" bottom="0.75" header="0.3" footer="0.3"/>
  <pageSetup scale="95" orientation="landscape" r:id="rId1"/>
  <headerFooter>
    <oddFooter>&amp;L&amp;"Arial,Regular"&amp;12DHCS 6299 (11/2021)&amp;R&amp;"Arial,Regular"&amp;12Page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4"/>
  <sheetViews>
    <sheetView view="pageBreakPreview" zoomScale="89" zoomScaleNormal="100" zoomScaleSheetLayoutView="110" workbookViewId="0">
      <selection activeCell="G8" sqref="G8"/>
    </sheetView>
  </sheetViews>
  <sheetFormatPr defaultColWidth="9.19921875" defaultRowHeight="14" x14ac:dyDescent="0.3"/>
  <cols>
    <col min="1" max="1" width="14.8984375" style="67" customWidth="1"/>
    <col min="2" max="2" width="24.19921875" style="68" customWidth="1"/>
    <col min="3" max="3" width="11.796875" style="69" customWidth="1"/>
    <col min="4" max="4" width="8" style="70" customWidth="1"/>
    <col min="5" max="5" width="18.3984375" style="71" customWidth="1"/>
    <col min="6" max="6" width="18.8984375" style="71" customWidth="1"/>
    <col min="7" max="7" width="17" style="71" customWidth="1"/>
    <col min="8" max="8" width="14.5" style="71" customWidth="1"/>
    <col min="9" max="9" width="11.09765625" style="71" customWidth="1"/>
    <col min="10" max="10" width="16" style="71" customWidth="1"/>
    <col min="11" max="11" width="20.296875" style="68" customWidth="1"/>
    <col min="12" max="17" width="9.19921875" style="67"/>
    <col min="18" max="18" width="0" style="67" hidden="1" customWidth="1"/>
    <col min="19" max="16384" width="9.19921875" style="67"/>
  </cols>
  <sheetData>
    <row r="1" spans="1:18" s="53" customFormat="1" ht="15.5" x14ac:dyDescent="0.35">
      <c r="A1" s="312" t="s">
        <v>55</v>
      </c>
    </row>
    <row r="2" spans="1:18" s="53" customFormat="1" ht="15.5" x14ac:dyDescent="0.35">
      <c r="A2" s="325" t="s">
        <v>52</v>
      </c>
    </row>
    <row r="3" spans="1:18" s="53" customFormat="1" ht="15.5" x14ac:dyDescent="0.35">
      <c r="A3" s="325" t="s">
        <v>35</v>
      </c>
    </row>
    <row r="4" spans="1:18" s="53" customFormat="1" ht="25" customHeight="1" thickBot="1" x14ac:dyDescent="0.3">
      <c r="A4" s="317" t="s">
        <v>367</v>
      </c>
      <c r="B4" s="261"/>
      <c r="C4" s="261"/>
      <c r="D4" s="261"/>
      <c r="E4" s="261"/>
      <c r="F4" s="261"/>
      <c r="G4" s="261"/>
      <c r="H4" s="261"/>
      <c r="I4" s="261"/>
      <c r="J4" s="261"/>
      <c r="K4" s="261"/>
    </row>
    <row r="5" spans="1:18" ht="78" thickBot="1" x14ac:dyDescent="0.4">
      <c r="A5" s="262" t="s">
        <v>154</v>
      </c>
      <c r="B5" s="262" t="s">
        <v>155</v>
      </c>
      <c r="C5" s="263" t="s">
        <v>330</v>
      </c>
      <c r="D5" s="263" t="s">
        <v>156</v>
      </c>
      <c r="E5" s="264" t="s">
        <v>202</v>
      </c>
      <c r="F5" s="264" t="s">
        <v>211</v>
      </c>
      <c r="G5" s="264" t="s">
        <v>174</v>
      </c>
      <c r="H5" s="264" t="s">
        <v>173</v>
      </c>
      <c r="I5" s="263" t="s">
        <v>331</v>
      </c>
      <c r="J5" s="264" t="s">
        <v>157</v>
      </c>
      <c r="K5" s="265" t="s">
        <v>158</v>
      </c>
    </row>
    <row r="6" spans="1:18" ht="16" thickBot="1" x14ac:dyDescent="0.4">
      <c r="A6" s="266" t="s">
        <v>153</v>
      </c>
      <c r="B6" s="267"/>
      <c r="C6" s="268"/>
      <c r="D6" s="268"/>
      <c r="E6" s="269"/>
      <c r="F6" s="269"/>
      <c r="G6" s="269"/>
      <c r="H6" s="269"/>
      <c r="I6" s="269"/>
      <c r="J6" s="269"/>
      <c r="K6" s="270"/>
      <c r="R6" s="67" t="s">
        <v>60</v>
      </c>
    </row>
    <row r="7" spans="1:18" ht="15.5" x14ac:dyDescent="0.35">
      <c r="A7" s="271"/>
      <c r="B7" s="272"/>
      <c r="C7" s="273"/>
      <c r="D7" s="274"/>
      <c r="E7" s="413"/>
      <c r="F7" s="372"/>
      <c r="G7" s="373" t="str">
        <f t="shared" ref="G7:G30" si="0">IF(D7&gt;0, ((E7-F7)/D7), " ")</f>
        <v xml:space="preserve"> </v>
      </c>
      <c r="H7" s="275"/>
      <c r="I7" s="276"/>
      <c r="J7" s="375"/>
      <c r="K7" s="375"/>
      <c r="R7" s="67" t="s">
        <v>59</v>
      </c>
    </row>
    <row r="8" spans="1:18" ht="15.5" x14ac:dyDescent="0.35">
      <c r="A8" s="271"/>
      <c r="B8" s="272"/>
      <c r="C8" s="273"/>
      <c r="D8" s="274"/>
      <c r="E8" s="413"/>
      <c r="F8" s="372"/>
      <c r="G8" s="374" t="str">
        <f t="shared" si="0"/>
        <v xml:space="preserve"> </v>
      </c>
      <c r="H8" s="275"/>
      <c r="I8" s="276"/>
      <c r="J8" s="375"/>
      <c r="K8" s="375"/>
    </row>
    <row r="9" spans="1:18" ht="15.5" x14ac:dyDescent="0.35">
      <c r="A9" s="271"/>
      <c r="B9" s="272"/>
      <c r="C9" s="273"/>
      <c r="D9" s="274"/>
      <c r="E9" s="413"/>
      <c r="F9" s="372"/>
      <c r="G9" s="374" t="str">
        <f t="shared" ref="G9:G25" si="1">IF(D9&gt;0, ((E9-F9)/D9), " ")</f>
        <v xml:space="preserve"> </v>
      </c>
      <c r="H9" s="275"/>
      <c r="I9" s="276"/>
      <c r="J9" s="375"/>
      <c r="K9" s="375"/>
    </row>
    <row r="10" spans="1:18" ht="15.5" x14ac:dyDescent="0.35">
      <c r="A10" s="271"/>
      <c r="B10" s="272"/>
      <c r="C10" s="273"/>
      <c r="D10" s="274"/>
      <c r="E10" s="413"/>
      <c r="F10" s="372"/>
      <c r="G10" s="374" t="str">
        <f t="shared" si="1"/>
        <v xml:space="preserve"> </v>
      </c>
      <c r="H10" s="275"/>
      <c r="I10" s="276"/>
      <c r="J10" s="375"/>
      <c r="K10" s="375"/>
    </row>
    <row r="11" spans="1:18" ht="15.5" x14ac:dyDescent="0.35">
      <c r="A11" s="271"/>
      <c r="B11" s="272"/>
      <c r="C11" s="273"/>
      <c r="D11" s="274"/>
      <c r="E11" s="413"/>
      <c r="F11" s="372"/>
      <c r="G11" s="374" t="str">
        <f t="shared" si="1"/>
        <v xml:space="preserve"> </v>
      </c>
      <c r="H11" s="275"/>
      <c r="I11" s="276"/>
      <c r="J11" s="375"/>
      <c r="K11" s="375"/>
    </row>
    <row r="12" spans="1:18" ht="15.5" x14ac:dyDescent="0.35">
      <c r="A12" s="271"/>
      <c r="B12" s="272"/>
      <c r="C12" s="273"/>
      <c r="D12" s="274"/>
      <c r="E12" s="413"/>
      <c r="F12" s="372"/>
      <c r="G12" s="374" t="str">
        <f t="shared" ref="G12:G23" si="2">IF(D12&gt;0, ((E12-F12)/D12), " ")</f>
        <v xml:space="preserve"> </v>
      </c>
      <c r="H12" s="275"/>
      <c r="I12" s="276"/>
      <c r="J12" s="375"/>
      <c r="K12" s="375"/>
    </row>
    <row r="13" spans="1:18" ht="15.5" x14ac:dyDescent="0.35">
      <c r="A13" s="271"/>
      <c r="B13" s="272"/>
      <c r="C13" s="273"/>
      <c r="D13" s="274"/>
      <c r="E13" s="413"/>
      <c r="F13" s="372"/>
      <c r="G13" s="374" t="str">
        <f t="shared" si="2"/>
        <v xml:space="preserve"> </v>
      </c>
      <c r="H13" s="275"/>
      <c r="I13" s="276"/>
      <c r="J13" s="375"/>
      <c r="K13" s="375"/>
    </row>
    <row r="14" spans="1:18" ht="15.5" x14ac:dyDescent="0.35">
      <c r="A14" s="271"/>
      <c r="B14" s="272"/>
      <c r="C14" s="273"/>
      <c r="D14" s="274"/>
      <c r="E14" s="413"/>
      <c r="F14" s="372"/>
      <c r="G14" s="374" t="str">
        <f t="shared" si="2"/>
        <v xml:space="preserve"> </v>
      </c>
      <c r="H14" s="275"/>
      <c r="I14" s="276"/>
      <c r="J14" s="375"/>
      <c r="K14" s="375"/>
    </row>
    <row r="15" spans="1:18" ht="15.5" x14ac:dyDescent="0.35">
      <c r="A15" s="271"/>
      <c r="B15" s="272"/>
      <c r="C15" s="273"/>
      <c r="D15" s="274"/>
      <c r="E15" s="413"/>
      <c r="F15" s="372"/>
      <c r="G15" s="374" t="str">
        <f t="shared" ref="G15:G17" si="3">IF(D15&gt;0, ((E15-F15)/D15), " ")</f>
        <v xml:space="preserve"> </v>
      </c>
      <c r="H15" s="275"/>
      <c r="I15" s="276"/>
      <c r="J15" s="375"/>
      <c r="K15" s="375"/>
    </row>
    <row r="16" spans="1:18" ht="15.5" x14ac:dyDescent="0.35">
      <c r="A16" s="271"/>
      <c r="B16" s="272"/>
      <c r="C16" s="273"/>
      <c r="D16" s="274"/>
      <c r="E16" s="413"/>
      <c r="F16" s="372"/>
      <c r="G16" s="374" t="str">
        <f t="shared" si="3"/>
        <v xml:space="preserve"> </v>
      </c>
      <c r="H16" s="275"/>
      <c r="I16" s="276"/>
      <c r="J16" s="375"/>
      <c r="K16" s="375"/>
    </row>
    <row r="17" spans="1:11" ht="15.5" x14ac:dyDescent="0.35">
      <c r="A17" s="271"/>
      <c r="B17" s="272"/>
      <c r="C17" s="273"/>
      <c r="D17" s="274"/>
      <c r="E17" s="413"/>
      <c r="F17" s="372"/>
      <c r="G17" s="374" t="str">
        <f t="shared" si="3"/>
        <v xml:space="preserve"> </v>
      </c>
      <c r="H17" s="275"/>
      <c r="I17" s="276"/>
      <c r="J17" s="375"/>
      <c r="K17" s="375"/>
    </row>
    <row r="18" spans="1:11" ht="15.5" x14ac:dyDescent="0.35">
      <c r="A18" s="271"/>
      <c r="B18" s="272"/>
      <c r="C18" s="273"/>
      <c r="D18" s="274"/>
      <c r="E18" s="413"/>
      <c r="F18" s="372"/>
      <c r="G18" s="374" t="str">
        <f t="shared" si="2"/>
        <v xml:space="preserve"> </v>
      </c>
      <c r="H18" s="275"/>
      <c r="I18" s="276"/>
      <c r="J18" s="375"/>
      <c r="K18" s="375"/>
    </row>
    <row r="19" spans="1:11" ht="15.5" x14ac:dyDescent="0.35">
      <c r="A19" s="271"/>
      <c r="B19" s="272"/>
      <c r="C19" s="273"/>
      <c r="D19" s="274"/>
      <c r="E19" s="413"/>
      <c r="F19" s="372"/>
      <c r="G19" s="374" t="str">
        <f t="shared" si="2"/>
        <v xml:space="preserve"> </v>
      </c>
      <c r="H19" s="275"/>
      <c r="I19" s="276"/>
      <c r="J19" s="375"/>
      <c r="K19" s="375"/>
    </row>
    <row r="20" spans="1:11" ht="15.5" x14ac:dyDescent="0.35">
      <c r="A20" s="271"/>
      <c r="B20" s="272"/>
      <c r="C20" s="273"/>
      <c r="D20" s="274"/>
      <c r="E20" s="413"/>
      <c r="F20" s="372"/>
      <c r="G20" s="374" t="str">
        <f t="shared" si="2"/>
        <v xml:space="preserve"> </v>
      </c>
      <c r="H20" s="275"/>
      <c r="I20" s="276"/>
      <c r="J20" s="375"/>
      <c r="K20" s="375"/>
    </row>
    <row r="21" spans="1:11" ht="15.5" x14ac:dyDescent="0.35">
      <c r="A21" s="271"/>
      <c r="B21" s="272"/>
      <c r="C21" s="273"/>
      <c r="D21" s="274"/>
      <c r="E21" s="413"/>
      <c r="F21" s="372"/>
      <c r="G21" s="374" t="str">
        <f t="shared" si="2"/>
        <v xml:space="preserve"> </v>
      </c>
      <c r="H21" s="275"/>
      <c r="I21" s="276"/>
      <c r="J21" s="375"/>
      <c r="K21" s="375"/>
    </row>
    <row r="22" spans="1:11" ht="15.5" x14ac:dyDescent="0.35">
      <c r="A22" s="271"/>
      <c r="B22" s="272"/>
      <c r="C22" s="273"/>
      <c r="D22" s="274"/>
      <c r="E22" s="413"/>
      <c r="F22" s="372"/>
      <c r="G22" s="374" t="str">
        <f t="shared" si="2"/>
        <v xml:space="preserve"> </v>
      </c>
      <c r="H22" s="275"/>
      <c r="I22" s="276"/>
      <c r="J22" s="375"/>
      <c r="K22" s="375"/>
    </row>
    <row r="23" spans="1:11" ht="15.5" x14ac:dyDescent="0.35">
      <c r="A23" s="271"/>
      <c r="B23" s="272"/>
      <c r="C23" s="273"/>
      <c r="D23" s="274"/>
      <c r="E23" s="413"/>
      <c r="F23" s="372"/>
      <c r="G23" s="374" t="str">
        <f t="shared" si="2"/>
        <v xml:space="preserve"> </v>
      </c>
      <c r="H23" s="275"/>
      <c r="I23" s="276"/>
      <c r="J23" s="375"/>
      <c r="K23" s="375"/>
    </row>
    <row r="24" spans="1:11" ht="15.5" x14ac:dyDescent="0.35">
      <c r="A24" s="271"/>
      <c r="B24" s="272"/>
      <c r="C24" s="273"/>
      <c r="D24" s="274"/>
      <c r="E24" s="413"/>
      <c r="F24" s="372"/>
      <c r="G24" s="374" t="str">
        <f t="shared" si="1"/>
        <v xml:space="preserve"> </v>
      </c>
      <c r="H24" s="275"/>
      <c r="I24" s="276"/>
      <c r="J24" s="375"/>
      <c r="K24" s="375"/>
    </row>
    <row r="25" spans="1:11" ht="15.5" x14ac:dyDescent="0.35">
      <c r="A25" s="271"/>
      <c r="B25" s="272"/>
      <c r="C25" s="273"/>
      <c r="D25" s="274"/>
      <c r="E25" s="413"/>
      <c r="F25" s="372"/>
      <c r="G25" s="374" t="str">
        <f t="shared" si="1"/>
        <v xml:space="preserve"> </v>
      </c>
      <c r="H25" s="275"/>
      <c r="I25" s="276"/>
      <c r="J25" s="375"/>
      <c r="K25" s="375"/>
    </row>
    <row r="26" spans="1:11" ht="15.5" x14ac:dyDescent="0.35">
      <c r="A26" s="271"/>
      <c r="B26" s="272"/>
      <c r="C26" s="273"/>
      <c r="D26" s="274"/>
      <c r="E26" s="413"/>
      <c r="F26" s="372"/>
      <c r="G26" s="374" t="str">
        <f t="shared" si="0"/>
        <v xml:space="preserve"> </v>
      </c>
      <c r="H26" s="275"/>
      <c r="I26" s="276"/>
      <c r="J26" s="375"/>
      <c r="K26" s="375"/>
    </row>
    <row r="27" spans="1:11" ht="15.5" x14ac:dyDescent="0.35">
      <c r="A27" s="271"/>
      <c r="B27" s="272"/>
      <c r="C27" s="273"/>
      <c r="D27" s="274"/>
      <c r="E27" s="413"/>
      <c r="F27" s="372"/>
      <c r="G27" s="374" t="str">
        <f t="shared" si="0"/>
        <v xml:space="preserve"> </v>
      </c>
      <c r="H27" s="275"/>
      <c r="I27" s="276"/>
      <c r="J27" s="375"/>
      <c r="K27" s="375"/>
    </row>
    <row r="28" spans="1:11" ht="15.5" x14ac:dyDescent="0.35">
      <c r="A28" s="271"/>
      <c r="B28" s="272"/>
      <c r="C28" s="273"/>
      <c r="D28" s="274"/>
      <c r="E28" s="413"/>
      <c r="F28" s="372"/>
      <c r="G28" s="374" t="str">
        <f t="shared" si="0"/>
        <v xml:space="preserve"> </v>
      </c>
      <c r="H28" s="275"/>
      <c r="I28" s="276"/>
      <c r="J28" s="375"/>
      <c r="K28" s="375"/>
    </row>
    <row r="29" spans="1:11" ht="15.5" x14ac:dyDescent="0.35">
      <c r="A29" s="271"/>
      <c r="B29" s="272"/>
      <c r="C29" s="273"/>
      <c r="D29" s="274"/>
      <c r="E29" s="413"/>
      <c r="F29" s="372"/>
      <c r="G29" s="374" t="str">
        <f t="shared" si="0"/>
        <v xml:space="preserve"> </v>
      </c>
      <c r="H29" s="275"/>
      <c r="I29" s="276"/>
      <c r="J29" s="375"/>
      <c r="K29" s="375"/>
    </row>
    <row r="30" spans="1:11" ht="16" thickBot="1" x14ac:dyDescent="0.4">
      <c r="A30" s="455"/>
      <c r="B30" s="456"/>
      <c r="C30" s="457"/>
      <c r="D30" s="458"/>
      <c r="E30" s="459"/>
      <c r="F30" s="460"/>
      <c r="G30" s="461" t="str">
        <f t="shared" si="0"/>
        <v xml:space="preserve"> </v>
      </c>
      <c r="H30" s="462"/>
      <c r="I30" s="463"/>
      <c r="J30" s="464"/>
      <c r="K30" s="464"/>
    </row>
    <row r="31" spans="1:11" ht="16" thickBot="1" x14ac:dyDescent="0.4">
      <c r="A31" s="467"/>
      <c r="B31" s="468"/>
      <c r="C31" s="469"/>
      <c r="D31" s="470"/>
      <c r="E31" s="471"/>
      <c r="F31" s="472" t="s">
        <v>357</v>
      </c>
      <c r="G31" s="472"/>
      <c r="H31" s="473"/>
      <c r="I31" s="472"/>
      <c r="J31" s="474"/>
      <c r="K31" s="475">
        <f>SUM(K7:K30)</f>
        <v>0</v>
      </c>
    </row>
    <row r="32" spans="1:11" ht="17.149999999999999" customHeight="1" x14ac:dyDescent="0.35">
      <c r="A32" s="88" t="s">
        <v>51</v>
      </c>
      <c r="B32" s="465"/>
      <c r="C32" s="178">
        <f>Certification!$C$7</f>
        <v>0</v>
      </c>
      <c r="D32" s="178"/>
      <c r="E32" s="178"/>
      <c r="F32" s="178"/>
      <c r="G32" s="466"/>
      <c r="H32" s="466"/>
      <c r="I32" s="466"/>
      <c r="J32" s="466"/>
      <c r="K32" s="465"/>
    </row>
    <row r="33" spans="1:11" ht="15.5" x14ac:dyDescent="0.35">
      <c r="A33" s="88" t="s">
        <v>54</v>
      </c>
      <c r="B33" s="277"/>
      <c r="C33" s="179">
        <f>Certification!$G$7</f>
        <v>0</v>
      </c>
      <c r="D33" s="178"/>
      <c r="E33" s="178"/>
      <c r="F33" s="178"/>
      <c r="G33" s="278"/>
      <c r="H33" s="278"/>
      <c r="I33" s="278"/>
      <c r="J33" s="278"/>
      <c r="K33" s="277"/>
    </row>
    <row r="34" spans="1:11" ht="15.5" x14ac:dyDescent="0.35">
      <c r="A34" s="88" t="s">
        <v>0</v>
      </c>
      <c r="B34" s="277"/>
      <c r="C34" s="178" t="str">
        <f>Certification!$A$5</f>
        <v>SFY 2020-21</v>
      </c>
      <c r="D34" s="178"/>
      <c r="E34" s="178"/>
      <c r="F34" s="178"/>
      <c r="G34" s="278"/>
      <c r="H34" s="278"/>
      <c r="I34" s="278"/>
      <c r="J34" s="278"/>
      <c r="K34" s="277"/>
    </row>
  </sheetData>
  <sheetProtection algorithmName="SHA-512" hashValue="QsNGc7USYNUpnZ+vosuf3plPxqEGB59MWPs9G9Pl0AT9IFtMr38G5VLQzlLRXDFIW4fZije+N8kzP+f1qs9Hww==" saltValue="eJEagHs1Dy7uKskLGmvdTQ==" spinCount="100000" sheet="1" objects="1" scenarios="1"/>
  <dataValidations count="13">
    <dataValidation type="decimal" operator="greaterThan" allowBlank="1" showInputMessage="1" showErrorMessage="1" prompt="If asset was not retired, leave blank_x000a_" sqref="I7:I8" xr:uid="{00000000-0002-0000-0A00-000000000000}">
      <formula1>0</formula1>
    </dataValidation>
    <dataValidation type="decimal" operator="greaterThanOrEqual" allowBlank="1" showInputMessage="1" showErrorMessage="1" sqref="G7:G30" xr:uid="{00000000-0002-0000-0A00-000001000000}">
      <formula1>0</formula1>
    </dataValidation>
    <dataValidation type="list" showInputMessage="1" showErrorMessage="1" prompt="Please indicate whether this asset was retired during the cost report period._x000a_" sqref="H7:H30" xr:uid="{00000000-0002-0000-0A00-000002000000}">
      <formula1>$R$6:$R$7</formula1>
    </dataValidation>
    <dataValidation type="date" operator="greaterThan" allowBlank="1" showInputMessage="1" showErrorMessage="1" prompt="Report the date that the asset was placed into service (not the date the item was purchased).  Enter the data in MM/YYYY format.  Do not use “various”.  " sqref="C7:C30" xr:uid="{00000000-0002-0000-0A00-000003000000}">
      <formula1>32874</formula1>
    </dataValidation>
    <dataValidation type="decimal" operator="greaterThan" allowBlank="1" showInputMessage="1" showErrorMessage="1" prompt="If asset was not retired, leave blank" sqref="I9:I30" xr:uid="{00000000-0002-0000-0A00-000004000000}">
      <formula1>0</formula1>
    </dataValidation>
    <dataValidation allowBlank="1" showInputMessage="1" showErrorMessage="1" prompt="Press TAB to move input areas" sqref="A1" xr:uid="{D9DF4C35-E5C9-4660-9CB2-47B18F2131CD}"/>
    <dataValidation allowBlank="1" showInputMessage="1" showErrorMessage="1" prompt="Report the asset identification number (if applicable) used in the LEA’s accounting system" sqref="A7:A30" xr:uid="{0819BE2E-C109-4A2B-8D36-DB025E8719EC}"/>
    <dataValidation allowBlank="1" showInputMessage="1" showErrorMessage="1" prompt="Report the specific type of asset being depreciated.  Do not combine items under a generic description such as “various” or “equipment”. " sqref="B7:B30" xr:uid="{DAA3BA93-45A1-4A0F-A8D8-A8D5A3D5A4ED}"/>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0" xr:uid="{612C3DA6-C9D0-4C7F-AE3A-234BBAEE7C56}">
      <formula1>0</formula1>
    </dataValidation>
    <dataValidation type="decimal" operator="greaterThan" allowBlank="1" showInputMessage="1" showErrorMessage="1" prompt="Enter the amount of the asset's cost that will be depreciated.  The depreciable cost is the cost minus the expected salvage value.  " sqref="E7:E30" xr:uid="{2F5F46A5-15FF-434B-B091-E80C7F2A55FA}">
      <formula1>0</formula1>
    </dataValidation>
    <dataValidation type="decimal" operator="greaterThanOrEqual" allowBlank="1" showInputMessage="1" showErrorMessage="1" prompt="Enter the expenditures from federal resources or grants that your LEA received to offset the asset’s purchase price.  " sqref="F7:F30" xr:uid="{8F849223-8C19-44E9-9A3D-FFE632A110FC}">
      <formula1>0</formula1>
    </dataValidation>
    <dataValidation allowBlank="1" showInputMessage="1" showErrorMessage="1" prompt="Report the prior period(s) accumulated depreciation.  This represents the amount that the equipment has depreciated since the date placed into service.  " sqref="J7:J30" xr:uid="{7ED9E399-00BD-4A0E-8FC6-48A673E4D806}"/>
    <dataValidation allowBlank="1" showInputMessage="1" showErrorMessage="1" prompt="Report the depreciation for the asset for the cost report period.  This figure represents the amount that the equipment has depreciated during the current fiscal year.  " sqref="K7:K30" xr:uid="{54FECA5B-5362-45B7-A062-0D344F388E5A}"/>
  </dataValidations>
  <printOptions horizontalCentered="1"/>
  <pageMargins left="0.25" right="0.25" top="0.75" bottom="0.75" header="0.3" footer="0.3"/>
  <pageSetup scale="85" orientation="landscape" r:id="rId1"/>
  <headerFooter>
    <oddFooter>&amp;L&amp;"Arial,Regular"&amp;12DHCS 6299 (11/2021)&amp;R&amp;"Arial,Regular"&amp;12Page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zoomScale="91" workbookViewId="0">
      <selection activeCell="D6" sqref="D6:E6"/>
    </sheetView>
  </sheetViews>
  <sheetFormatPr defaultColWidth="8.796875" defaultRowHeight="12.5" x14ac:dyDescent="0.25"/>
  <cols>
    <col min="1" max="1" width="31.19921875" style="12" customWidth="1"/>
    <col min="2" max="2" width="18.5" style="12" customWidth="1"/>
    <col min="3" max="3" width="19.3984375" style="12" customWidth="1"/>
    <col min="4" max="4" width="17.8984375" style="12" customWidth="1"/>
    <col min="5" max="5" width="18.69921875" style="12" customWidth="1"/>
    <col min="6" max="6" width="15.796875" style="12" customWidth="1"/>
    <col min="7" max="7" width="19.796875" style="12" customWidth="1"/>
    <col min="8" max="8" width="13.3984375" style="12" customWidth="1"/>
    <col min="9" max="9" width="20.296875" style="12" customWidth="1"/>
    <col min="10" max="16384" width="8.796875" style="12"/>
  </cols>
  <sheetData>
    <row r="1" spans="1:11" ht="15.5" x14ac:dyDescent="0.35">
      <c r="A1" s="312" t="s">
        <v>55</v>
      </c>
      <c r="B1" s="1"/>
      <c r="C1" s="1"/>
      <c r="D1" s="1"/>
      <c r="E1" s="1"/>
      <c r="F1" s="1"/>
      <c r="G1" s="1"/>
    </row>
    <row r="2" spans="1:11" ht="15.5" x14ac:dyDescent="0.35">
      <c r="A2" s="325" t="s">
        <v>52</v>
      </c>
      <c r="B2" s="1"/>
      <c r="C2" s="1"/>
      <c r="D2" s="1"/>
      <c r="E2" s="1"/>
      <c r="F2" s="1"/>
      <c r="G2" s="1"/>
    </row>
    <row r="3" spans="1:11" ht="15.5" x14ac:dyDescent="0.35">
      <c r="A3" s="325" t="s">
        <v>35</v>
      </c>
      <c r="B3" s="1"/>
      <c r="C3" s="1"/>
      <c r="D3" s="1"/>
      <c r="E3" s="1"/>
      <c r="F3" s="1"/>
      <c r="G3" s="1"/>
      <c r="H3" s="1"/>
    </row>
    <row r="4" spans="1:11" ht="34.5" customHeight="1" x14ac:dyDescent="0.35">
      <c r="A4" s="317" t="s">
        <v>358</v>
      </c>
      <c r="B4" s="72"/>
      <c r="C4" s="72"/>
      <c r="D4" s="72"/>
      <c r="E4" s="72"/>
      <c r="F4" s="72"/>
      <c r="G4" s="72"/>
      <c r="H4" s="72"/>
      <c r="I4" s="279"/>
      <c r="J4" s="49"/>
      <c r="K4" s="49"/>
    </row>
    <row r="5" spans="1:11" ht="97" customHeight="1" x14ac:dyDescent="0.35">
      <c r="A5" s="318"/>
      <c r="B5" s="280" t="s">
        <v>362</v>
      </c>
      <c r="C5" s="280" t="s">
        <v>360</v>
      </c>
      <c r="D5" s="280" t="s">
        <v>361</v>
      </c>
      <c r="E5" s="280" t="s">
        <v>363</v>
      </c>
      <c r="F5" s="280" t="s">
        <v>164</v>
      </c>
      <c r="G5" s="280" t="s">
        <v>364</v>
      </c>
      <c r="H5" s="280" t="s">
        <v>165</v>
      </c>
      <c r="I5" s="281" t="s">
        <v>365</v>
      </c>
    </row>
    <row r="6" spans="1:11" ht="38" customHeight="1" x14ac:dyDescent="0.35">
      <c r="A6" s="319" t="s">
        <v>359</v>
      </c>
      <c r="B6" s="410">
        <f>'E.1 Trans Payroll Information'!F10</f>
        <v>0</v>
      </c>
      <c r="C6" s="410">
        <f>'E.2 Other Trans Costs'!D13</f>
        <v>0</v>
      </c>
      <c r="D6" s="411">
        <f>'E.3 Trans Equip Depreciation'!K31</f>
        <v>0</v>
      </c>
      <c r="E6" s="411">
        <f>B6+C6+D6</f>
        <v>0</v>
      </c>
      <c r="F6" s="410">
        <f>(E6)*'Allocation Statistics'!$B$10</f>
        <v>0</v>
      </c>
      <c r="G6" s="410">
        <f>E6+F6</f>
        <v>0</v>
      </c>
      <c r="H6" s="282">
        <f>'Allocation Statistics'!$B$25</f>
        <v>0</v>
      </c>
      <c r="I6" s="410">
        <f>G6*H6</f>
        <v>0</v>
      </c>
    </row>
    <row r="7" spans="1:11" ht="21.65" customHeight="1" x14ac:dyDescent="0.35">
      <c r="A7" s="283"/>
      <c r="B7" s="284"/>
      <c r="C7" s="284"/>
      <c r="D7" s="284"/>
      <c r="E7" s="284"/>
      <c r="F7" s="284"/>
      <c r="G7" s="285"/>
      <c r="H7" s="285" t="s">
        <v>208</v>
      </c>
      <c r="I7" s="412">
        <f>SUM(I6:I6)</f>
        <v>0</v>
      </c>
    </row>
    <row r="8" spans="1:11" ht="15.5" x14ac:dyDescent="0.35">
      <c r="A8" s="88" t="s">
        <v>51</v>
      </c>
      <c r="B8" s="178">
        <f>Certification!$C$7</f>
        <v>0</v>
      </c>
      <c r="C8" s="178"/>
      <c r="D8" s="178"/>
      <c r="E8" s="130"/>
      <c r="F8" s="130"/>
      <c r="G8" s="130"/>
      <c r="H8" s="130"/>
      <c r="I8" s="130"/>
    </row>
    <row r="9" spans="1:11" ht="15.5" x14ac:dyDescent="0.35">
      <c r="A9" s="88" t="s">
        <v>54</v>
      </c>
      <c r="B9" s="179">
        <f>Certification!$G$7</f>
        <v>0</v>
      </c>
      <c r="C9" s="178"/>
      <c r="D9" s="178"/>
      <c r="E9" s="130"/>
      <c r="F9" s="130"/>
      <c r="G9" s="130"/>
      <c r="H9" s="130"/>
      <c r="I9" s="130"/>
    </row>
    <row r="10" spans="1:11" ht="15.5" x14ac:dyDescent="0.35">
      <c r="A10" s="88" t="s">
        <v>0</v>
      </c>
      <c r="B10" s="178" t="str">
        <f>Certification!$A$5</f>
        <v>SFY 2020-21</v>
      </c>
      <c r="C10" s="178"/>
      <c r="D10" s="178"/>
      <c r="E10" s="130"/>
      <c r="F10" s="130"/>
      <c r="G10" s="130"/>
      <c r="H10" s="130"/>
      <c r="I10" s="130"/>
    </row>
    <row r="11" spans="1:11" ht="15.5" x14ac:dyDescent="0.35">
      <c r="A11" s="130"/>
      <c r="B11" s="130"/>
      <c r="C11" s="130"/>
      <c r="D11" s="130"/>
      <c r="E11" s="130"/>
      <c r="F11" s="130"/>
      <c r="G11" s="130"/>
      <c r="H11" s="130"/>
      <c r="I11" s="130"/>
    </row>
    <row r="12" spans="1:11" ht="15.5" x14ac:dyDescent="0.35">
      <c r="A12" s="130"/>
      <c r="B12" s="130"/>
      <c r="C12" s="130"/>
      <c r="D12" s="130"/>
      <c r="E12" s="130"/>
      <c r="F12" s="130"/>
      <c r="G12" s="130"/>
      <c r="H12" s="130"/>
      <c r="I12" s="130"/>
    </row>
  </sheetData>
  <sheetProtection algorithmName="SHA-512" hashValue="cwoOz1YH2VIjxdd6hR0pKI70McfaXoH4w/Tm0g7Hip5ppal9GzRQ8W6WJN94B9gVwol1BF6IzHuatbJT0Qg6Mw==" saltValue="45j9RU7srwwKzHSGbOSgvw==" spinCount="100000" sheet="1" objects="1" scenarios="1"/>
  <dataValidations count="1">
    <dataValidation allowBlank="1" showInputMessage="1" showErrorMessage="1" prompt="No data input required for this worksheet" sqref="A1" xr:uid="{553DF3B5-9AEB-40FF-9B31-7E9A1353A17E}"/>
  </dataValidations>
  <pageMargins left="0.25" right="0.25" top="0.75" bottom="0.75" header="0.3" footer="0.3"/>
  <pageSetup scale="85" orientation="landscape" horizontalDpi="1200" verticalDpi="1200" r:id="rId1"/>
  <headerFooter>
    <oddFooter>&amp;L&amp;"Arial,Regular"&amp;12DHCS 6299 (11/2021)&amp;R&amp;"Arial,Regular"&amp;12Page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0"/>
  <sheetViews>
    <sheetView topLeftCell="A17" zoomScale="101" zoomScaleNormal="68" workbookViewId="0">
      <selection activeCell="C21" sqref="C21"/>
    </sheetView>
  </sheetViews>
  <sheetFormatPr defaultColWidth="9.296875" defaultRowHeight="12.5" x14ac:dyDescent="0.25"/>
  <cols>
    <col min="1" max="1" width="6.3984375" style="1" customWidth="1"/>
    <col min="2" max="2" width="52.69921875" style="1" customWidth="1"/>
    <col min="3" max="3" width="16.69921875" style="3" customWidth="1"/>
    <col min="4" max="4" width="16" style="3" customWidth="1"/>
    <col min="5" max="5" width="21.796875" style="1" customWidth="1"/>
    <col min="6" max="16384" width="9.296875" style="1"/>
  </cols>
  <sheetData>
    <row r="1" spans="1:10" ht="15.5" x14ac:dyDescent="0.25">
      <c r="A1" s="326" t="s">
        <v>55</v>
      </c>
    </row>
    <row r="2" spans="1:10" ht="15.5" x14ac:dyDescent="0.25">
      <c r="A2" s="158" t="s">
        <v>52</v>
      </c>
    </row>
    <row r="3" spans="1:10" s="17" customFormat="1" ht="15.5" x14ac:dyDescent="0.25">
      <c r="A3" s="158" t="s">
        <v>35</v>
      </c>
      <c r="B3" s="1"/>
      <c r="C3" s="3"/>
      <c r="D3" s="3"/>
      <c r="E3" s="14"/>
    </row>
    <row r="4" spans="1:10" s="10" customFormat="1" ht="27" customHeight="1" x14ac:dyDescent="0.35">
      <c r="A4" s="316" t="s">
        <v>346</v>
      </c>
      <c r="B4" s="320"/>
      <c r="C4" s="320"/>
      <c r="D4" s="320"/>
      <c r="E4" s="320"/>
      <c r="F4" s="286"/>
      <c r="G4" s="286"/>
      <c r="H4" s="286"/>
      <c r="I4" s="286"/>
      <c r="J4" s="286"/>
    </row>
    <row r="5" spans="1:10" s="10" customFormat="1" ht="15.5" x14ac:dyDescent="0.35">
      <c r="A5" s="317" t="s">
        <v>329</v>
      </c>
      <c r="B5" s="320"/>
      <c r="C5" s="320"/>
      <c r="D5" s="320"/>
      <c r="E5" s="320"/>
      <c r="F5" s="286"/>
      <c r="G5" s="286"/>
      <c r="H5" s="286"/>
      <c r="I5" s="286"/>
      <c r="J5" s="286"/>
    </row>
    <row r="6" spans="1:10" s="10" customFormat="1" ht="15.5" x14ac:dyDescent="0.35">
      <c r="A6" s="317" t="s">
        <v>368</v>
      </c>
      <c r="B6" s="300"/>
      <c r="C6" s="300"/>
      <c r="D6" s="300"/>
      <c r="E6" s="300"/>
      <c r="F6" s="286"/>
      <c r="G6" s="286"/>
      <c r="H6" s="286"/>
      <c r="I6" s="286"/>
      <c r="J6" s="286"/>
    </row>
    <row r="7" spans="1:10" s="10" customFormat="1" ht="42.65" customHeight="1" x14ac:dyDescent="0.35">
      <c r="A7" s="287" t="s">
        <v>56</v>
      </c>
      <c r="B7" s="288" t="s">
        <v>1</v>
      </c>
      <c r="C7" s="289" t="s">
        <v>118</v>
      </c>
      <c r="D7" s="289" t="s">
        <v>119</v>
      </c>
      <c r="E7" s="288" t="s">
        <v>120</v>
      </c>
      <c r="F7" s="286"/>
      <c r="G7" s="286"/>
      <c r="H7" s="286"/>
      <c r="I7" s="286"/>
      <c r="J7" s="286"/>
    </row>
    <row r="8" spans="1:10" s="10" customFormat="1" ht="14.5" customHeight="1" x14ac:dyDescent="0.35">
      <c r="A8" s="323"/>
      <c r="B8" s="324"/>
      <c r="C8" s="103" t="s">
        <v>2</v>
      </c>
      <c r="D8" s="103" t="s">
        <v>3</v>
      </c>
      <c r="E8" s="103" t="s">
        <v>121</v>
      </c>
      <c r="F8" s="286"/>
      <c r="G8" s="286"/>
      <c r="H8" s="286"/>
      <c r="I8" s="286"/>
      <c r="J8" s="286"/>
    </row>
    <row r="9" spans="1:10" ht="20" customHeight="1" x14ac:dyDescent="0.35">
      <c r="A9" s="321" t="s">
        <v>6</v>
      </c>
      <c r="B9" s="322" t="s">
        <v>7</v>
      </c>
      <c r="C9" s="292"/>
      <c r="D9" s="446"/>
      <c r="E9" s="293"/>
      <c r="F9" s="88"/>
      <c r="G9" s="88"/>
      <c r="H9" s="88"/>
      <c r="I9" s="88"/>
      <c r="J9" s="88"/>
    </row>
    <row r="10" spans="1:10" ht="20" customHeight="1" x14ac:dyDescent="0.35">
      <c r="A10" s="290" t="s">
        <v>8</v>
      </c>
      <c r="B10" s="291" t="s">
        <v>9</v>
      </c>
      <c r="C10" s="292"/>
      <c r="D10" s="292"/>
      <c r="E10" s="293"/>
      <c r="F10" s="88"/>
      <c r="G10" s="88"/>
      <c r="H10" s="88"/>
      <c r="I10" s="88"/>
      <c r="J10" s="88"/>
    </row>
    <row r="11" spans="1:10" ht="20" customHeight="1" x14ac:dyDescent="0.35">
      <c r="A11" s="290" t="s">
        <v>10</v>
      </c>
      <c r="B11" s="291" t="s">
        <v>216</v>
      </c>
      <c r="C11" s="292"/>
      <c r="D11" s="292"/>
      <c r="E11" s="293"/>
      <c r="F11" s="88"/>
      <c r="G11" s="88"/>
      <c r="H11" s="88"/>
      <c r="I11" s="88"/>
      <c r="J11" s="88"/>
    </row>
    <row r="12" spans="1:10" ht="20" customHeight="1" x14ac:dyDescent="0.35">
      <c r="A12" s="290" t="s">
        <v>11</v>
      </c>
      <c r="B12" s="291" t="s">
        <v>370</v>
      </c>
      <c r="C12" s="292"/>
      <c r="D12" s="292"/>
      <c r="E12" s="293"/>
      <c r="F12" s="88"/>
      <c r="G12" s="88"/>
      <c r="H12" s="88"/>
      <c r="I12" s="88"/>
      <c r="J12" s="88"/>
    </row>
    <row r="13" spans="1:10" ht="20" customHeight="1" x14ac:dyDescent="0.35">
      <c r="A13" s="290" t="s">
        <v>12</v>
      </c>
      <c r="B13" s="291" t="s">
        <v>217</v>
      </c>
      <c r="C13" s="292"/>
      <c r="D13" s="292"/>
      <c r="E13" s="293"/>
      <c r="F13" s="88"/>
      <c r="G13" s="88"/>
      <c r="H13" s="88"/>
      <c r="I13" s="88"/>
      <c r="J13" s="88"/>
    </row>
    <row r="14" spans="1:10" ht="20" customHeight="1" x14ac:dyDescent="0.35">
      <c r="A14" s="290" t="s">
        <v>14</v>
      </c>
      <c r="B14" s="291" t="s">
        <v>166</v>
      </c>
      <c r="C14" s="292"/>
      <c r="D14" s="292"/>
      <c r="E14" s="293"/>
      <c r="F14" s="88"/>
      <c r="G14" s="88"/>
      <c r="H14" s="88"/>
      <c r="I14" s="88"/>
      <c r="J14" s="88"/>
    </row>
    <row r="15" spans="1:10" ht="20" customHeight="1" x14ac:dyDescent="0.35">
      <c r="A15" s="290" t="s">
        <v>16</v>
      </c>
      <c r="B15" s="291" t="s">
        <v>13</v>
      </c>
      <c r="C15" s="292"/>
      <c r="D15" s="292"/>
      <c r="E15" s="293"/>
      <c r="F15" s="88"/>
      <c r="G15" s="88"/>
      <c r="H15" s="88"/>
      <c r="I15" s="88"/>
      <c r="J15" s="88"/>
    </row>
    <row r="16" spans="1:10" ht="20" customHeight="1" x14ac:dyDescent="0.35">
      <c r="A16" s="290" t="s">
        <v>18</v>
      </c>
      <c r="B16" s="291" t="s">
        <v>15</v>
      </c>
      <c r="C16" s="292"/>
      <c r="D16" s="292"/>
      <c r="E16" s="293"/>
      <c r="F16" s="88"/>
      <c r="G16" s="88"/>
      <c r="H16" s="88"/>
      <c r="I16" s="88"/>
      <c r="J16" s="88"/>
    </row>
    <row r="17" spans="1:10" ht="20" customHeight="1" x14ac:dyDescent="0.35">
      <c r="A17" s="290" t="s">
        <v>20</v>
      </c>
      <c r="B17" s="291" t="s">
        <v>17</v>
      </c>
      <c r="C17" s="292"/>
      <c r="D17" s="292"/>
      <c r="E17" s="293"/>
      <c r="F17" s="88"/>
      <c r="G17" s="88"/>
      <c r="H17" s="88"/>
      <c r="I17" s="88"/>
      <c r="J17" s="88"/>
    </row>
    <row r="18" spans="1:10" ht="20" customHeight="1" x14ac:dyDescent="0.35">
      <c r="A18" s="290" t="s">
        <v>22</v>
      </c>
      <c r="B18" s="291" t="s">
        <v>104</v>
      </c>
      <c r="C18" s="292"/>
      <c r="D18" s="292"/>
      <c r="E18" s="293"/>
      <c r="F18" s="88"/>
      <c r="G18" s="88"/>
      <c r="H18" s="88"/>
      <c r="I18" s="88"/>
      <c r="J18" s="88"/>
    </row>
    <row r="19" spans="1:10" ht="20" customHeight="1" x14ac:dyDescent="0.35">
      <c r="A19" s="290" t="s">
        <v>24</v>
      </c>
      <c r="B19" s="291" t="s">
        <v>371</v>
      </c>
      <c r="C19" s="292"/>
      <c r="D19" s="292"/>
      <c r="E19" s="293"/>
      <c r="F19" s="88"/>
      <c r="G19" s="88"/>
      <c r="H19" s="88"/>
      <c r="I19" s="88"/>
      <c r="J19" s="88"/>
    </row>
    <row r="20" spans="1:10" ht="20" customHeight="1" x14ac:dyDescent="0.35">
      <c r="A20" s="290" t="s">
        <v>42</v>
      </c>
      <c r="B20" s="291" t="s">
        <v>21</v>
      </c>
      <c r="C20" s="292"/>
      <c r="D20" s="292"/>
      <c r="E20" s="293"/>
      <c r="F20" s="88"/>
      <c r="G20" s="88"/>
      <c r="H20" s="88"/>
      <c r="I20" s="88"/>
      <c r="J20" s="88"/>
    </row>
    <row r="21" spans="1:10" ht="20" customHeight="1" x14ac:dyDescent="0.35">
      <c r="A21" s="290" t="s">
        <v>44</v>
      </c>
      <c r="B21" s="291" t="s">
        <v>101</v>
      </c>
      <c r="C21" s="292"/>
      <c r="D21" s="292"/>
      <c r="E21" s="293"/>
      <c r="F21" s="88"/>
      <c r="G21" s="88"/>
      <c r="H21" s="88"/>
      <c r="I21" s="88"/>
      <c r="J21" s="88"/>
    </row>
    <row r="22" spans="1:10" ht="20" customHeight="1" x14ac:dyDescent="0.35">
      <c r="A22" s="290" t="s">
        <v>98</v>
      </c>
      <c r="B22" s="291" t="s">
        <v>23</v>
      </c>
      <c r="C22" s="292"/>
      <c r="D22" s="292"/>
      <c r="E22" s="293"/>
      <c r="F22" s="88"/>
      <c r="G22" s="88"/>
      <c r="H22" s="88"/>
      <c r="I22" s="88"/>
      <c r="J22" s="88"/>
    </row>
    <row r="23" spans="1:10" ht="20" customHeight="1" x14ac:dyDescent="0.35">
      <c r="A23" s="290" t="s">
        <v>100</v>
      </c>
      <c r="B23" s="291" t="s">
        <v>113</v>
      </c>
      <c r="C23" s="292"/>
      <c r="D23" s="292"/>
      <c r="E23" s="293"/>
      <c r="F23" s="88"/>
      <c r="G23" s="88"/>
      <c r="H23" s="88"/>
      <c r="I23" s="88"/>
      <c r="J23" s="88"/>
    </row>
    <row r="24" spans="1:10" ht="20" customHeight="1" x14ac:dyDescent="0.35">
      <c r="A24" s="290" t="s">
        <v>106</v>
      </c>
      <c r="B24" s="291" t="s">
        <v>25</v>
      </c>
      <c r="C24" s="292"/>
      <c r="D24" s="292"/>
      <c r="E24" s="293"/>
      <c r="F24" s="88"/>
      <c r="G24" s="88"/>
      <c r="H24" s="88"/>
      <c r="I24" s="88"/>
      <c r="J24" s="88"/>
    </row>
    <row r="25" spans="1:10" ht="20" customHeight="1" x14ac:dyDescent="0.35">
      <c r="A25" s="290" t="s">
        <v>107</v>
      </c>
      <c r="B25" s="291" t="s">
        <v>102</v>
      </c>
      <c r="C25" s="292"/>
      <c r="D25" s="292"/>
      <c r="E25" s="293"/>
      <c r="F25" s="88"/>
      <c r="G25" s="88"/>
      <c r="H25" s="88"/>
      <c r="I25" s="88"/>
      <c r="J25" s="88"/>
    </row>
    <row r="26" spans="1:10" ht="20" customHeight="1" x14ac:dyDescent="0.35">
      <c r="A26" s="290" t="s">
        <v>108</v>
      </c>
      <c r="B26" s="291" t="s">
        <v>105</v>
      </c>
      <c r="C26" s="292"/>
      <c r="D26" s="292"/>
      <c r="E26" s="293"/>
      <c r="F26" s="88"/>
      <c r="G26" s="88"/>
      <c r="H26" s="88"/>
      <c r="I26" s="88"/>
      <c r="J26" s="88"/>
    </row>
    <row r="27" spans="1:10" ht="20" customHeight="1" x14ac:dyDescent="0.35">
      <c r="A27" s="290" t="s">
        <v>116</v>
      </c>
      <c r="B27" s="291" t="s">
        <v>43</v>
      </c>
      <c r="C27" s="292"/>
      <c r="D27" s="292"/>
      <c r="E27" s="293"/>
      <c r="F27" s="88"/>
      <c r="G27" s="88"/>
      <c r="H27" s="88"/>
      <c r="I27" s="88"/>
      <c r="J27" s="88"/>
    </row>
    <row r="28" spans="1:10" ht="20" customHeight="1" x14ac:dyDescent="0.35">
      <c r="A28" s="290" t="s">
        <v>109</v>
      </c>
      <c r="B28" s="291" t="s">
        <v>99</v>
      </c>
      <c r="C28" s="292"/>
      <c r="D28" s="292"/>
      <c r="E28" s="293"/>
      <c r="F28" s="88"/>
      <c r="G28" s="88"/>
      <c r="H28" s="88"/>
      <c r="I28" s="88"/>
      <c r="J28" s="88"/>
    </row>
    <row r="29" spans="1:10" ht="20" customHeight="1" x14ac:dyDescent="0.35">
      <c r="A29" s="290" t="s">
        <v>110</v>
      </c>
      <c r="B29" s="291" t="s">
        <v>103</v>
      </c>
      <c r="C29" s="292"/>
      <c r="D29" s="292"/>
      <c r="E29" s="293"/>
      <c r="F29" s="88"/>
      <c r="G29" s="88"/>
      <c r="H29" s="88"/>
      <c r="I29" s="88"/>
      <c r="J29" s="88"/>
    </row>
    <row r="30" spans="1:10" ht="20" customHeight="1" x14ac:dyDescent="0.35">
      <c r="A30" s="290" t="s">
        <v>111</v>
      </c>
      <c r="B30" s="291" t="s">
        <v>127</v>
      </c>
      <c r="C30" s="292"/>
      <c r="D30" s="292"/>
      <c r="E30" s="293"/>
      <c r="F30" s="88"/>
      <c r="G30" s="88"/>
      <c r="H30" s="88"/>
      <c r="I30" s="88"/>
      <c r="J30" s="88"/>
    </row>
    <row r="31" spans="1:10" ht="20" customHeight="1" x14ac:dyDescent="0.35">
      <c r="A31" s="290" t="s">
        <v>112</v>
      </c>
      <c r="B31" s="291" t="s">
        <v>192</v>
      </c>
      <c r="C31" s="292"/>
      <c r="D31" s="292"/>
      <c r="E31" s="293"/>
      <c r="F31" s="88"/>
      <c r="G31" s="88"/>
      <c r="H31" s="88"/>
      <c r="I31" s="88"/>
      <c r="J31" s="88"/>
    </row>
    <row r="32" spans="1:10" ht="20" customHeight="1" x14ac:dyDescent="0.35">
      <c r="A32" s="290" t="s">
        <v>218</v>
      </c>
      <c r="B32" s="291" t="s">
        <v>191</v>
      </c>
      <c r="C32" s="292"/>
      <c r="D32" s="292"/>
      <c r="E32" s="293"/>
      <c r="F32" s="88"/>
      <c r="G32" s="240"/>
      <c r="H32" s="84"/>
      <c r="I32" s="84"/>
      <c r="J32" s="84"/>
    </row>
    <row r="33" spans="1:10" ht="24.5" customHeight="1" thickBot="1" x14ac:dyDescent="0.4">
      <c r="A33" s="294" t="s">
        <v>347</v>
      </c>
      <c r="B33" s="88"/>
      <c r="C33" s="295">
        <f>SUM(C9:C32)</f>
        <v>0</v>
      </c>
      <c r="D33" s="295">
        <f>SUM(D9:D32)</f>
        <v>0</v>
      </c>
      <c r="E33" s="296">
        <f>SUM(E9:E32)</f>
        <v>0</v>
      </c>
      <c r="F33" s="88"/>
      <c r="G33" s="88"/>
      <c r="H33" s="88"/>
      <c r="I33" s="88"/>
      <c r="J33" s="88"/>
    </row>
    <row r="34" spans="1:10" ht="21.5" customHeight="1" thickTop="1" x14ac:dyDescent="0.35">
      <c r="A34" s="88" t="s">
        <v>51</v>
      </c>
      <c r="B34" s="88"/>
      <c r="C34" s="178">
        <f>Certification!$C$7</f>
        <v>0</v>
      </c>
      <c r="D34" s="178"/>
      <c r="E34" s="178"/>
      <c r="F34" s="88"/>
      <c r="G34" s="88"/>
      <c r="H34" s="88"/>
      <c r="I34" s="88"/>
      <c r="J34" s="88"/>
    </row>
    <row r="35" spans="1:10" ht="15.5" x14ac:dyDescent="0.35">
      <c r="A35" s="88" t="s">
        <v>54</v>
      </c>
      <c r="B35" s="88"/>
      <c r="C35" s="179">
        <f>Certification!$G$7</f>
        <v>0</v>
      </c>
      <c r="D35" s="178"/>
      <c r="E35" s="178"/>
      <c r="F35" s="297"/>
      <c r="G35" s="297"/>
      <c r="H35" s="88"/>
      <c r="I35" s="88"/>
      <c r="J35" s="88"/>
    </row>
    <row r="36" spans="1:10" ht="15.5" x14ac:dyDescent="0.35">
      <c r="A36" s="88" t="s">
        <v>0</v>
      </c>
      <c r="B36" s="88"/>
      <c r="C36" s="178" t="str">
        <f>Certification!$A$5</f>
        <v>SFY 2020-21</v>
      </c>
      <c r="D36" s="178"/>
      <c r="E36" s="178"/>
      <c r="F36" s="88"/>
      <c r="G36" s="88"/>
      <c r="H36" s="88"/>
      <c r="I36" s="88"/>
      <c r="J36" s="88"/>
    </row>
    <row r="37" spans="1:10" ht="5.25" customHeight="1" x14ac:dyDescent="0.35">
      <c r="A37" s="88"/>
      <c r="B37" s="88"/>
      <c r="C37" s="84"/>
      <c r="D37" s="84"/>
      <c r="E37" s="88"/>
      <c r="F37" s="88"/>
      <c r="G37" s="88"/>
      <c r="H37" s="88"/>
      <c r="I37" s="88"/>
      <c r="J37" s="88"/>
    </row>
    <row r="40" spans="1:10" x14ac:dyDescent="0.25">
      <c r="A40" s="15"/>
      <c r="B40" s="15"/>
      <c r="C40" s="15"/>
      <c r="D40" s="15"/>
      <c r="E40" s="15"/>
    </row>
  </sheetData>
  <sheetProtection algorithmName="SHA-512" hashValue="5la2pw03SGMRTf6KT08/MHZ421uXKqApTE25S8G/7D/JfZISxQtwqhkjFLCMao3Nh8ikfU6mrWvZrCJ+TstYQw==" saltValue="HDAamM7+Upf4T00KI2c3oQ==" spinCount="100000" sheet="1" selectLockedCells="1"/>
  <dataValidations count="4">
    <dataValidation allowBlank="1" showInputMessage="1" showErrorMessage="1" prompt="Press TAB to move input areas" sqref="A1" xr:uid="{54852D08-909B-4B53-8258-FE4AF7288C0D}"/>
    <dataValidation allowBlank="1" showInputMessage="1" showErrorMessage="1" prompt="Report the total claims for each practitioner type during the cost reporting period. The Annual Reimbursement Report on the LEA Program website can be used to obtain this information by NPI. " sqref="C9 D9:D32" xr:uid="{BE9E0F8C-98AA-45F2-85EB-A059B54D0BB1}"/>
    <dataValidation allowBlank="1" showInputMessage="1" showErrorMessage="1" prompt="Report the total units of service for each practitioner type during the cost reporting period. The Annual Reimbursement Report on the LEA Program website can be used to obtain this information by NPI. " sqref="C9:C32" xr:uid="{10FE8E43-5C84-490D-AA55-9B67FA10D169}"/>
    <dataValidation allowBlank="1" showInputMessage="1" showErrorMessage="1" prompt="Report the total reimbursement for each practitioner type during the cost reporting period. The Annual Reimbursement Report on the LEA Program website can be used to obtain this information by NPI. " sqref="E9:E32" xr:uid="{AE55268E-2517-4027-B5CC-CD63E40B6B18}"/>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28 A29:A3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
  <sheetViews>
    <sheetView view="pageBreakPreview" zoomScale="75" zoomScaleNormal="86" zoomScaleSheetLayoutView="75" workbookViewId="0">
      <selection activeCell="C17" sqref="C17"/>
    </sheetView>
  </sheetViews>
  <sheetFormatPr defaultColWidth="8.796875" defaultRowHeight="12.5" x14ac:dyDescent="0.25"/>
  <cols>
    <col min="1" max="1" width="73.8984375" style="12" customWidth="1"/>
    <col min="2" max="2" width="18.3984375" style="12" customWidth="1"/>
    <col min="3" max="3" width="23" style="12" customWidth="1"/>
    <col min="4" max="16384" width="8.796875" style="12"/>
  </cols>
  <sheetData>
    <row r="1" spans="1:10" ht="15.5" x14ac:dyDescent="0.35">
      <c r="A1" s="117" t="s">
        <v>278</v>
      </c>
      <c r="C1" s="3"/>
      <c r="D1" s="3"/>
      <c r="E1" s="3"/>
      <c r="F1" s="3"/>
      <c r="H1" s="1"/>
    </row>
    <row r="2" spans="1:10" ht="15.5" x14ac:dyDescent="0.35">
      <c r="A2" s="307" t="s">
        <v>52</v>
      </c>
      <c r="C2" s="3"/>
      <c r="D2" s="3"/>
      <c r="E2" s="3"/>
      <c r="F2" s="3"/>
      <c r="H2" s="1"/>
    </row>
    <row r="3" spans="1:10" ht="15.5" x14ac:dyDescent="0.35">
      <c r="A3" s="307" t="s">
        <v>35</v>
      </c>
      <c r="B3" s="2"/>
      <c r="C3" s="3"/>
      <c r="D3" s="3"/>
      <c r="E3" s="3"/>
      <c r="F3" s="3"/>
      <c r="H3" s="1"/>
    </row>
    <row r="4" spans="1:10" ht="22" customHeight="1" x14ac:dyDescent="0.35">
      <c r="A4" s="85" t="s">
        <v>169</v>
      </c>
      <c r="B4" s="74"/>
      <c r="C4" s="84"/>
      <c r="D4" s="3"/>
      <c r="E4" s="3"/>
      <c r="F4" s="3"/>
      <c r="G4" s="6"/>
      <c r="H4" s="1"/>
    </row>
    <row r="5" spans="1:10" ht="17.5" customHeight="1" thickBot="1" x14ac:dyDescent="0.4">
      <c r="A5" s="309" t="s">
        <v>162</v>
      </c>
      <c r="B5" s="74"/>
      <c r="C5" s="129"/>
      <c r="D5" s="19"/>
      <c r="E5" s="19"/>
      <c r="F5" s="19"/>
      <c r="G5" s="19"/>
      <c r="H5" s="19"/>
    </row>
    <row r="6" spans="1:10" ht="25.5" customHeight="1" thickBot="1" x14ac:dyDescent="0.4">
      <c r="A6" s="414" t="s">
        <v>234</v>
      </c>
      <c r="B6" s="415"/>
      <c r="C6" s="130"/>
    </row>
    <row r="7" spans="1:10" ht="18.5" customHeight="1" thickBot="1" x14ac:dyDescent="0.4">
      <c r="A7" s="132">
        <f>Certification!C7</f>
        <v>0</v>
      </c>
      <c r="B7" s="364"/>
      <c r="C7" s="130"/>
    </row>
    <row r="8" spans="1:10" ht="17" customHeight="1" thickBot="1" x14ac:dyDescent="0.4">
      <c r="A8" s="133">
        <f>Certification!G7</f>
        <v>0</v>
      </c>
      <c r="B8" s="365"/>
      <c r="C8" s="363"/>
    </row>
    <row r="9" spans="1:10" s="48" customFormat="1" ht="24" customHeight="1" thickBot="1" x14ac:dyDescent="0.4">
      <c r="A9" s="414" t="s">
        <v>235</v>
      </c>
      <c r="B9" s="416"/>
      <c r="C9" s="308" t="s">
        <v>220</v>
      </c>
    </row>
    <row r="10" spans="1:10" ht="18.5" customHeight="1" thickBot="1" x14ac:dyDescent="0.4">
      <c r="A10" s="131" t="s">
        <v>114</v>
      </c>
      <c r="B10" s="134"/>
      <c r="C10" s="311" t="s">
        <v>279</v>
      </c>
      <c r="D10" s="417"/>
      <c r="E10" s="417"/>
      <c r="F10" s="417"/>
      <c r="G10" s="417"/>
      <c r="H10" s="417"/>
      <c r="I10" s="417"/>
      <c r="J10" s="417"/>
    </row>
    <row r="11" spans="1:10" ht="33.5" customHeight="1" thickBot="1" x14ac:dyDescent="0.4">
      <c r="A11" s="135" t="s">
        <v>289</v>
      </c>
      <c r="B11" s="136">
        <v>0.56200000000000006</v>
      </c>
      <c r="C11" s="134"/>
    </row>
    <row r="12" spans="1:10" ht="18" customHeight="1" thickBot="1" x14ac:dyDescent="0.4">
      <c r="A12" s="135" t="s">
        <v>290</v>
      </c>
      <c r="B12" s="136">
        <v>0.9</v>
      </c>
      <c r="C12" s="134"/>
    </row>
    <row r="13" spans="1:10" ht="20.5" customHeight="1" thickBot="1" x14ac:dyDescent="0.4">
      <c r="A13" s="135" t="s">
        <v>291</v>
      </c>
      <c r="B13" s="136">
        <v>0.80840000000000001</v>
      </c>
      <c r="C13" s="134"/>
    </row>
    <row r="14" spans="1:10" ht="18" customHeight="1" thickBot="1" x14ac:dyDescent="0.4">
      <c r="A14" s="135" t="s">
        <v>292</v>
      </c>
      <c r="B14" s="136">
        <v>0.69340000000000002</v>
      </c>
      <c r="C14" s="134"/>
    </row>
    <row r="15" spans="1:10" s="24" customFormat="1" ht="32.5" customHeight="1" thickBot="1" x14ac:dyDescent="0.4">
      <c r="A15" s="137" t="s">
        <v>336</v>
      </c>
      <c r="B15" s="134"/>
      <c r="C15" s="138"/>
    </row>
    <row r="16" spans="1:10" s="48" customFormat="1" ht="23.5" customHeight="1" thickBot="1" x14ac:dyDescent="0.4">
      <c r="A16" s="366" t="s">
        <v>236</v>
      </c>
      <c r="B16" s="367"/>
      <c r="C16" s="328"/>
    </row>
    <row r="17" spans="1:18" ht="20" customHeight="1" thickBot="1" x14ac:dyDescent="0.4">
      <c r="A17" s="139" t="s">
        <v>230</v>
      </c>
      <c r="B17" s="140"/>
      <c r="C17" s="130"/>
      <c r="D17" s="418"/>
      <c r="E17" s="24"/>
      <c r="F17" s="24"/>
      <c r="G17" s="24"/>
      <c r="H17" s="24"/>
      <c r="I17" s="24"/>
      <c r="J17" s="24"/>
      <c r="K17" s="24"/>
    </row>
    <row r="18" spans="1:18" ht="20" customHeight="1" thickBot="1" x14ac:dyDescent="0.4">
      <c r="A18" s="131" t="s">
        <v>231</v>
      </c>
      <c r="B18" s="141"/>
      <c r="C18" s="130"/>
    </row>
    <row r="19" spans="1:18" ht="20" customHeight="1" thickBot="1" x14ac:dyDescent="0.4">
      <c r="A19" s="142" t="s">
        <v>232</v>
      </c>
      <c r="B19" s="143">
        <f>IFERROR(B17/B18,0)</f>
        <v>0</v>
      </c>
      <c r="C19" s="130"/>
    </row>
    <row r="20" spans="1:18" ht="20" customHeight="1" thickBot="1" x14ac:dyDescent="0.4">
      <c r="A20" s="142" t="s">
        <v>337</v>
      </c>
      <c r="B20" s="143">
        <v>3.1783036180043155E-2</v>
      </c>
      <c r="C20" s="130"/>
    </row>
    <row r="21" spans="1:18" ht="20" customHeight="1" thickBot="1" x14ac:dyDescent="0.4">
      <c r="A21" s="142" t="s">
        <v>233</v>
      </c>
      <c r="B21" s="143">
        <f>B19-B20</f>
        <v>-3.1783036180043155E-2</v>
      </c>
      <c r="C21" s="130"/>
    </row>
    <row r="22" spans="1:18" s="48" customFormat="1" ht="23.5" customHeight="1" thickBot="1" x14ac:dyDescent="0.4">
      <c r="A22" s="368" t="s">
        <v>237</v>
      </c>
      <c r="B22" s="367"/>
      <c r="C22" s="328"/>
    </row>
    <row r="23" spans="1:18" ht="47" thickBot="1" x14ac:dyDescent="0.4">
      <c r="A23" s="131" t="s">
        <v>366</v>
      </c>
      <c r="B23" s="141"/>
      <c r="C23" s="130"/>
      <c r="D23" s="418"/>
      <c r="E23" s="24"/>
      <c r="F23" s="24"/>
      <c r="G23" s="24"/>
      <c r="H23" s="24"/>
      <c r="I23" s="24"/>
      <c r="J23" s="24"/>
      <c r="K23" s="24"/>
      <c r="L23" s="24"/>
    </row>
    <row r="24" spans="1:18" ht="47" thickBot="1" x14ac:dyDescent="0.4">
      <c r="A24" s="144" t="s">
        <v>281</v>
      </c>
      <c r="B24" s="140"/>
      <c r="C24" s="130"/>
    </row>
    <row r="25" spans="1:18" ht="24.65" customHeight="1" thickBot="1" x14ac:dyDescent="0.4">
      <c r="A25" s="142" t="s">
        <v>161</v>
      </c>
      <c r="B25" s="143">
        <f>IFERROR(B23/B24,0)</f>
        <v>0</v>
      </c>
      <c r="C25" s="130"/>
    </row>
    <row r="26" spans="1:18" s="1" customFormat="1" ht="23.5" customHeight="1" x14ac:dyDescent="0.35">
      <c r="A26" s="299" t="s">
        <v>51</v>
      </c>
      <c r="B26" s="310">
        <f>Certification!C7</f>
        <v>0</v>
      </c>
      <c r="C26" s="310"/>
      <c r="D26" s="13"/>
      <c r="E26" s="13"/>
      <c r="F26" s="13"/>
      <c r="G26" s="13"/>
      <c r="H26" s="13"/>
      <c r="I26" s="13"/>
      <c r="J26" s="13"/>
      <c r="K26" s="13"/>
      <c r="L26" s="3"/>
      <c r="M26" s="3"/>
      <c r="N26" s="3"/>
      <c r="O26" s="3"/>
      <c r="P26" s="7"/>
      <c r="Q26" s="3"/>
      <c r="R26" s="3"/>
    </row>
    <row r="27" spans="1:18" s="1" customFormat="1" ht="15.5" x14ac:dyDescent="0.35">
      <c r="A27" s="299" t="s">
        <v>280</v>
      </c>
      <c r="B27" s="127">
        <f>Certification!G7</f>
        <v>0</v>
      </c>
      <c r="C27" s="310"/>
      <c r="D27" s="23"/>
      <c r="E27" s="23"/>
      <c r="F27" s="23"/>
      <c r="G27" s="23"/>
      <c r="H27" s="23"/>
      <c r="I27" s="23"/>
      <c r="J27" s="23"/>
      <c r="K27" s="23"/>
      <c r="L27" s="3"/>
      <c r="M27" s="3"/>
      <c r="N27" s="3"/>
      <c r="O27" s="3"/>
      <c r="P27" s="7"/>
      <c r="Q27" s="3"/>
      <c r="R27" s="3"/>
    </row>
    <row r="28" spans="1:18" s="1" customFormat="1" ht="15.5" x14ac:dyDescent="0.35">
      <c r="A28" s="299" t="s">
        <v>0</v>
      </c>
      <c r="B28" s="145" t="str">
        <f>Certification!A5</f>
        <v>SFY 2020-21</v>
      </c>
      <c r="C28" s="145"/>
      <c r="D28" s="16"/>
      <c r="E28" s="16"/>
      <c r="F28" s="16"/>
      <c r="G28" s="16"/>
      <c r="H28" s="16"/>
      <c r="I28" s="16"/>
      <c r="J28" s="16"/>
      <c r="K28" s="16"/>
      <c r="L28" s="3"/>
      <c r="M28" s="3"/>
      <c r="N28" s="3"/>
      <c r="O28" s="3"/>
      <c r="P28" s="7"/>
      <c r="Q28" s="3"/>
      <c r="R28" s="3"/>
    </row>
    <row r="29" spans="1:18" x14ac:dyDescent="0.25">
      <c r="C29" s="24"/>
      <c r="D29" s="24"/>
      <c r="E29" s="24"/>
      <c r="F29" s="24"/>
      <c r="G29" s="24"/>
      <c r="H29" s="24"/>
      <c r="I29" s="24"/>
      <c r="J29" s="24"/>
      <c r="K29" s="24"/>
      <c r="L29" s="24"/>
      <c r="M29" s="24"/>
      <c r="N29" s="24"/>
      <c r="O29" s="24"/>
      <c r="P29" s="24"/>
      <c r="Q29" s="24"/>
      <c r="R29" s="24"/>
    </row>
    <row r="30" spans="1:18" x14ac:dyDescent="0.25">
      <c r="C30" s="24"/>
      <c r="D30" s="24"/>
      <c r="E30" s="24"/>
      <c r="F30" s="24"/>
      <c r="G30" s="24"/>
      <c r="H30" s="24"/>
      <c r="I30" s="24"/>
      <c r="J30" s="24"/>
      <c r="K30" s="24"/>
      <c r="L30" s="24"/>
      <c r="M30" s="24"/>
      <c r="N30" s="24"/>
      <c r="O30" s="24"/>
      <c r="P30" s="24"/>
      <c r="Q30" s="24"/>
      <c r="R30" s="24"/>
    </row>
  </sheetData>
  <sheetProtection algorithmName="SHA-512" hashValue="pQwzqKwMMPLVzckGrQxUpBUtHG7STKB8JNWR/MO2RDg5H9uj7/zbJvhfZLZqrxUrE8ruik26Wh5VRBK0/vf+kQ==" saltValue="VTDkFjEkedLQZJ3VTU+/Vg==" spinCount="100000" sheet="1" objects="1" scenarios="1"/>
  <protectedRanges>
    <protectedRange sqref="B10" name="Range1_1_1"/>
  </protectedRanges>
  <dataValidations xWindow="731" yWindow="686" count="8">
    <dataValidation allowBlank="1" showInputMessage="1" showErrorMessage="1" prompt="Report the approved indirect cost rate from CDE.  Indirect cost rates may be found at the CDE website:  http://www.cde.ca.gov/fg/ac/ic." sqref="B10" xr:uid="{00000000-0002-0000-0100-000000000000}"/>
    <dataValidation allowBlank="1" showInputMessage="1" showErrorMessage="1" prompt="Report the unduplicated count of Medi-Cal eligible and enrolled students.  The number of Medi-Cal eligible students will be determined based on the Medi-Cal Data Tape Match, used to check Medi-Cal student eligibility." sqref="B17" xr:uid="{00000000-0002-0000-0100-000001000000}"/>
    <dataValidation allowBlank="1" showInputMessage="1" showErrorMessage="1" prompt="Report the posted Direct Medical Service Precentage from LEA Program website. Enter the RMTS Direct Medical Service Percentage in decimal notation (e.g., 41.25). " sqref="B15" xr:uid="{4684BD23-B01E-4A7C-A421-C6EB2B0DF550}"/>
    <dataValidation allowBlank="1" showInputMessage="1" showErrorMessage="1" prompt="Report the unduplicated count of all students enrolled in the LEA. Enrollment by fiscal year may be found at the CDE website:  https://dq.cde.ca.gov/dataquest/dataquest.asp" sqref="B18" xr:uid="{08BFE512-61D9-43A8-908B-66A40A8FBB1E}"/>
    <dataValidation allowBlank="1" showInputMessage="1" showErrorMessage="1" prompt="Report the total number of specialized transportation one-way trips during the _x000a_cost-reporting period." sqref="B23" xr:uid="{CC3FA544-03BD-45F0-A85A-7C4E9EB45685}"/>
    <dataValidation allowBlank="1" showInputMessage="1" showErrorMessage="1" prompt="Report the total number of specialized transportation one-way trips during the cost reporting period for all students (i.e., Medi-Cal and non-Medi-Cal enrolled) whose IEP/IFSP requires specialized transportation services." sqref="B24" xr:uid="{A42E1A56-8DEC-4B32-B608-5A97CCD99201}"/>
    <dataValidation allowBlank="1" showInputMessage="1" showErrorMessage="1" prompt="Press TAB to move input areas" sqref="A1" xr:uid="{B31EC40B-D9BA-48E4-AFF5-AB082D8F87C3}"/>
    <dataValidation allowBlank="1" showInputMessage="1" showErrorMessage="1" prompt="Enter % of LEA Paid Claims for the SFY from LEA website" sqref="C11 C12 C13 C14" xr:uid="{CA846A95-03D0-4D88-AF1E-E778CC83913D}"/>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63"/>
  <sheetViews>
    <sheetView view="pageBreakPreview" topLeftCell="A32" zoomScale="90" zoomScaleNormal="100" zoomScaleSheetLayoutView="90" workbookViewId="0">
      <selection activeCell="C56" sqref="C56"/>
    </sheetView>
  </sheetViews>
  <sheetFormatPr defaultColWidth="9.296875" defaultRowHeight="12.5" x14ac:dyDescent="0.25"/>
  <cols>
    <col min="1" max="1" width="4.19921875" style="75" customWidth="1"/>
    <col min="2" max="2" width="74.5" style="1" customWidth="1"/>
    <col min="3" max="3" width="23.5" style="1" customWidth="1"/>
    <col min="4" max="4" width="15.09765625" style="1" customWidth="1"/>
    <col min="5" max="5" width="12.296875" style="8" customWidth="1"/>
    <col min="6" max="6" width="30.296875" style="1" customWidth="1"/>
    <col min="7" max="10" width="9.296875" style="1"/>
    <col min="11" max="11" width="9.296875" style="1" hidden="1" customWidth="1"/>
    <col min="12" max="16384" width="9.296875" style="1"/>
  </cols>
  <sheetData>
    <row r="1" spans="1:6" ht="15.5" x14ac:dyDescent="0.35">
      <c r="A1" s="312" t="s">
        <v>55</v>
      </c>
      <c r="B1" s="3"/>
      <c r="C1" s="3"/>
      <c r="D1" s="3"/>
    </row>
    <row r="2" spans="1:6" ht="15.5" x14ac:dyDescent="0.35">
      <c r="A2" s="325" t="s">
        <v>52</v>
      </c>
      <c r="B2" s="3"/>
      <c r="C2" s="3"/>
      <c r="D2" s="3"/>
    </row>
    <row r="3" spans="1:6" ht="15.5" x14ac:dyDescent="0.35">
      <c r="A3" s="325" t="s">
        <v>35</v>
      </c>
      <c r="B3" s="3"/>
      <c r="C3" s="3"/>
      <c r="D3" s="3"/>
      <c r="E3" s="6"/>
    </row>
    <row r="4" spans="1:6" ht="38" customHeight="1" x14ac:dyDescent="0.35">
      <c r="A4" s="313" t="s">
        <v>163</v>
      </c>
      <c r="B4" s="146"/>
      <c r="C4" s="146"/>
      <c r="D4" s="74"/>
      <c r="E4" s="74"/>
      <c r="F4" s="18"/>
    </row>
    <row r="5" spans="1:6" ht="44.5" customHeight="1" x14ac:dyDescent="0.35">
      <c r="A5" s="97"/>
      <c r="B5" s="147"/>
      <c r="C5" s="148" t="s">
        <v>195</v>
      </c>
      <c r="D5" s="149"/>
      <c r="E5" s="84"/>
    </row>
    <row r="6" spans="1:6" ht="19.5" customHeight="1" x14ac:dyDescent="0.35">
      <c r="A6" s="97"/>
      <c r="B6" s="150" t="s">
        <v>1</v>
      </c>
      <c r="C6" s="151" t="s">
        <v>2</v>
      </c>
      <c r="D6" s="84"/>
      <c r="E6" s="88"/>
    </row>
    <row r="7" spans="1:6" ht="20" customHeight="1" x14ac:dyDescent="0.35">
      <c r="A7" s="124" t="s">
        <v>6</v>
      </c>
      <c r="B7" s="84" t="s">
        <v>7</v>
      </c>
      <c r="C7" s="379">
        <f>'WS B.1 Funding'!G7</f>
        <v>0</v>
      </c>
      <c r="D7" s="153"/>
      <c r="E7" s="88"/>
    </row>
    <row r="8" spans="1:6" ht="20" customHeight="1" x14ac:dyDescent="0.35">
      <c r="A8" s="124" t="s">
        <v>8</v>
      </c>
      <c r="B8" s="84" t="s">
        <v>9</v>
      </c>
      <c r="C8" s="152">
        <f>'WS B.1 Funding'!G8</f>
        <v>0</v>
      </c>
      <c r="D8" s="88"/>
      <c r="E8" s="88"/>
    </row>
    <row r="9" spans="1:6" ht="20" customHeight="1" x14ac:dyDescent="0.35">
      <c r="A9" s="124" t="s">
        <v>10</v>
      </c>
      <c r="B9" s="84" t="s">
        <v>216</v>
      </c>
      <c r="C9" s="152">
        <f>'WS B.1 Funding'!G9</f>
        <v>0</v>
      </c>
      <c r="D9" s="88"/>
      <c r="E9" s="88"/>
    </row>
    <row r="10" spans="1:6" ht="20" customHeight="1" x14ac:dyDescent="0.35">
      <c r="A10" s="124" t="s">
        <v>11</v>
      </c>
      <c r="B10" s="84" t="s">
        <v>369</v>
      </c>
      <c r="C10" s="152">
        <f>'WS B.1 Funding'!G10</f>
        <v>0</v>
      </c>
      <c r="D10" s="88"/>
      <c r="E10" s="88"/>
    </row>
    <row r="11" spans="1:6" ht="20" customHeight="1" x14ac:dyDescent="0.35">
      <c r="A11" s="124" t="s">
        <v>12</v>
      </c>
      <c r="B11" s="84" t="s">
        <v>217</v>
      </c>
      <c r="C11" s="152">
        <f>'WS B.1 Funding'!G11</f>
        <v>0</v>
      </c>
      <c r="D11" s="88"/>
      <c r="E11" s="88"/>
    </row>
    <row r="12" spans="1:6" ht="20" customHeight="1" x14ac:dyDescent="0.35">
      <c r="A12" s="124" t="s">
        <v>14</v>
      </c>
      <c r="B12" s="84" t="s">
        <v>166</v>
      </c>
      <c r="C12" s="152">
        <f>'WS B.1 Funding'!G12</f>
        <v>0</v>
      </c>
      <c r="D12" s="88"/>
      <c r="E12" s="88"/>
    </row>
    <row r="13" spans="1:6" ht="20" customHeight="1" x14ac:dyDescent="0.35">
      <c r="A13" s="124" t="s">
        <v>16</v>
      </c>
      <c r="B13" s="84" t="s">
        <v>13</v>
      </c>
      <c r="C13" s="152">
        <f>'WS B.1 Funding'!G13</f>
        <v>0</v>
      </c>
      <c r="D13" s="88"/>
      <c r="E13" s="88"/>
    </row>
    <row r="14" spans="1:6" ht="20" customHeight="1" x14ac:dyDescent="0.35">
      <c r="A14" s="124" t="s">
        <v>18</v>
      </c>
      <c r="B14" s="84" t="s">
        <v>15</v>
      </c>
      <c r="C14" s="152">
        <f>'WS B.1 Funding'!G14</f>
        <v>0</v>
      </c>
      <c r="D14" s="88"/>
      <c r="E14" s="88"/>
    </row>
    <row r="15" spans="1:6" ht="20" customHeight="1" x14ac:dyDescent="0.35">
      <c r="A15" s="124" t="s">
        <v>20</v>
      </c>
      <c r="B15" s="84" t="s">
        <v>17</v>
      </c>
      <c r="C15" s="152">
        <f>'WS B.1 Funding'!G15</f>
        <v>0</v>
      </c>
      <c r="D15" s="88"/>
      <c r="E15" s="88"/>
    </row>
    <row r="16" spans="1:6" ht="20" customHeight="1" x14ac:dyDescent="0.35">
      <c r="A16" s="124" t="s">
        <v>22</v>
      </c>
      <c r="B16" s="84" t="s">
        <v>104</v>
      </c>
      <c r="C16" s="152">
        <f>'WS B.1 Funding'!G16</f>
        <v>0</v>
      </c>
      <c r="D16" s="88"/>
      <c r="E16" s="88"/>
    </row>
    <row r="17" spans="1:5" ht="20" customHeight="1" x14ac:dyDescent="0.35">
      <c r="A17" s="124" t="s">
        <v>24</v>
      </c>
      <c r="B17" s="84" t="s">
        <v>19</v>
      </c>
      <c r="C17" s="152">
        <f>'WS B.1 Funding'!G17</f>
        <v>0</v>
      </c>
      <c r="D17" s="88"/>
      <c r="E17" s="88"/>
    </row>
    <row r="18" spans="1:5" ht="20" customHeight="1" x14ac:dyDescent="0.35">
      <c r="A18" s="124" t="s">
        <v>42</v>
      </c>
      <c r="B18" s="84" t="s">
        <v>21</v>
      </c>
      <c r="C18" s="152">
        <f>'WS B.1 Funding'!G18</f>
        <v>0</v>
      </c>
      <c r="D18" s="88"/>
      <c r="E18" s="88"/>
    </row>
    <row r="19" spans="1:5" ht="20" customHeight="1" x14ac:dyDescent="0.35">
      <c r="A19" s="124" t="s">
        <v>44</v>
      </c>
      <c r="B19" s="84" t="s">
        <v>101</v>
      </c>
      <c r="C19" s="152">
        <f>'WS B.1 Funding'!G19</f>
        <v>0</v>
      </c>
      <c r="D19" s="88"/>
      <c r="E19" s="88"/>
    </row>
    <row r="20" spans="1:5" ht="20" customHeight="1" x14ac:dyDescent="0.35">
      <c r="A20" s="124" t="s">
        <v>98</v>
      </c>
      <c r="B20" s="84" t="s">
        <v>23</v>
      </c>
      <c r="C20" s="152">
        <f>'WS B.1 Funding'!G20</f>
        <v>0</v>
      </c>
      <c r="D20" s="88"/>
      <c r="E20" s="88"/>
    </row>
    <row r="21" spans="1:5" ht="20" customHeight="1" x14ac:dyDescent="0.35">
      <c r="A21" s="124" t="s">
        <v>100</v>
      </c>
      <c r="B21" s="84" t="s">
        <v>210</v>
      </c>
      <c r="C21" s="152">
        <f>'WS B.1 Funding'!G21</f>
        <v>0</v>
      </c>
      <c r="D21" s="88"/>
      <c r="E21" s="88"/>
    </row>
    <row r="22" spans="1:5" ht="20" customHeight="1" x14ac:dyDescent="0.35">
      <c r="A22" s="124" t="s">
        <v>106</v>
      </c>
      <c r="B22" s="84" t="s">
        <v>25</v>
      </c>
      <c r="C22" s="152">
        <f>'WS B.1 Funding'!G22</f>
        <v>0</v>
      </c>
      <c r="D22" s="88"/>
      <c r="E22" s="88"/>
    </row>
    <row r="23" spans="1:5" ht="20" customHeight="1" x14ac:dyDescent="0.35">
      <c r="A23" s="124" t="s">
        <v>107</v>
      </c>
      <c r="B23" s="84" t="s">
        <v>102</v>
      </c>
      <c r="C23" s="152">
        <f>'WS B.1 Funding'!G23</f>
        <v>0</v>
      </c>
      <c r="D23" s="88"/>
      <c r="E23" s="88"/>
    </row>
    <row r="24" spans="1:5" ht="20" customHeight="1" x14ac:dyDescent="0.35">
      <c r="A24" s="124" t="s">
        <v>108</v>
      </c>
      <c r="B24" s="84" t="s">
        <v>105</v>
      </c>
      <c r="C24" s="152">
        <f>'WS B.1 Funding'!G24</f>
        <v>0</v>
      </c>
      <c r="D24" s="88"/>
      <c r="E24" s="88"/>
    </row>
    <row r="25" spans="1:5" ht="20" customHeight="1" x14ac:dyDescent="0.35">
      <c r="A25" s="124" t="s">
        <v>116</v>
      </c>
      <c r="B25" s="84" t="s">
        <v>43</v>
      </c>
      <c r="C25" s="152">
        <f>'WS B.1 Funding'!G25</f>
        <v>0</v>
      </c>
      <c r="D25" s="88"/>
      <c r="E25" s="88"/>
    </row>
    <row r="26" spans="1:5" ht="20" customHeight="1" x14ac:dyDescent="0.35">
      <c r="A26" s="124" t="s">
        <v>109</v>
      </c>
      <c r="B26" s="84" t="s">
        <v>45</v>
      </c>
      <c r="C26" s="152">
        <f>'WS B.1 Funding'!G26</f>
        <v>0</v>
      </c>
      <c r="D26" s="88"/>
      <c r="E26" s="88"/>
    </row>
    <row r="27" spans="1:5" ht="20" customHeight="1" x14ac:dyDescent="0.35">
      <c r="A27" s="124" t="s">
        <v>110</v>
      </c>
      <c r="B27" s="84" t="s">
        <v>99</v>
      </c>
      <c r="C27" s="152">
        <f>'WS B.1 Funding'!G27</f>
        <v>0</v>
      </c>
      <c r="D27" s="88"/>
      <c r="E27" s="88"/>
    </row>
    <row r="28" spans="1:5" ht="20" customHeight="1" x14ac:dyDescent="0.35">
      <c r="A28" s="124" t="s">
        <v>111</v>
      </c>
      <c r="B28" s="84" t="s">
        <v>103</v>
      </c>
      <c r="C28" s="152">
        <f>'WS B.1 Funding'!G28</f>
        <v>0</v>
      </c>
      <c r="D28" s="88"/>
      <c r="E28" s="88"/>
    </row>
    <row r="29" spans="1:5" ht="20" customHeight="1" x14ac:dyDescent="0.35">
      <c r="A29" s="124" t="s">
        <v>112</v>
      </c>
      <c r="B29" s="84" t="s">
        <v>127</v>
      </c>
      <c r="C29" s="152">
        <f>'WS B.1 Funding'!G29</f>
        <v>0</v>
      </c>
      <c r="D29" s="88"/>
      <c r="E29" s="88"/>
    </row>
    <row r="30" spans="1:5" ht="21.65" customHeight="1" thickBot="1" x14ac:dyDescent="0.4">
      <c r="A30" s="124"/>
      <c r="B30" s="154" t="s">
        <v>180</v>
      </c>
      <c r="C30" s="155">
        <f>SUM(C7:C29)</f>
        <v>0</v>
      </c>
      <c r="D30" s="88"/>
      <c r="E30" s="88"/>
    </row>
    <row r="31" spans="1:5" ht="20" customHeight="1" x14ac:dyDescent="0.35">
      <c r="A31" s="156" t="s">
        <v>26</v>
      </c>
      <c r="B31" s="157" t="s">
        <v>181</v>
      </c>
      <c r="C31" s="159">
        <f>C30</f>
        <v>0</v>
      </c>
      <c r="D31" s="88"/>
      <c r="E31" s="88"/>
    </row>
    <row r="32" spans="1:5" ht="20" customHeight="1" x14ac:dyDescent="0.35">
      <c r="A32" s="105" t="s">
        <v>27</v>
      </c>
      <c r="B32" s="160" t="s">
        <v>194</v>
      </c>
      <c r="C32" s="161">
        <f>'Allocation Statistics'!B10</f>
        <v>0</v>
      </c>
      <c r="D32" s="84"/>
      <c r="E32" s="162"/>
    </row>
    <row r="33" spans="1:5" ht="20" customHeight="1" x14ac:dyDescent="0.35">
      <c r="A33" s="105" t="s">
        <v>28</v>
      </c>
      <c r="B33" s="160" t="s">
        <v>125</v>
      </c>
      <c r="C33" s="159">
        <f>C31*C32</f>
        <v>0</v>
      </c>
      <c r="D33" s="84"/>
      <c r="E33" s="162"/>
    </row>
    <row r="34" spans="1:5" ht="20" customHeight="1" x14ac:dyDescent="0.35">
      <c r="A34" s="105" t="s">
        <v>29</v>
      </c>
      <c r="B34" s="160" t="s">
        <v>126</v>
      </c>
      <c r="C34" s="159">
        <f>C31+C33</f>
        <v>0</v>
      </c>
      <c r="D34" s="84"/>
      <c r="E34" s="162"/>
    </row>
    <row r="35" spans="1:5" ht="20" customHeight="1" x14ac:dyDescent="0.35">
      <c r="A35" s="105" t="s">
        <v>30</v>
      </c>
      <c r="B35" s="160" t="s">
        <v>188</v>
      </c>
      <c r="C35" s="159">
        <f>'C.1 Equip Depreciation'!L38</f>
        <v>0</v>
      </c>
      <c r="D35" s="84"/>
      <c r="E35" s="162"/>
    </row>
    <row r="36" spans="1:5" ht="20" customHeight="1" x14ac:dyDescent="0.35">
      <c r="A36" s="105" t="s">
        <v>31</v>
      </c>
      <c r="B36" s="160" t="s">
        <v>182</v>
      </c>
      <c r="C36" s="159">
        <f>C34+C35</f>
        <v>0</v>
      </c>
      <c r="D36" s="84"/>
      <c r="E36" s="162"/>
    </row>
    <row r="37" spans="1:5" ht="20" customHeight="1" x14ac:dyDescent="0.35">
      <c r="A37" s="105" t="s">
        <v>32</v>
      </c>
      <c r="B37" s="160" t="s">
        <v>193</v>
      </c>
      <c r="C37" s="161">
        <f>'Allocation Statistics'!B15</f>
        <v>0</v>
      </c>
      <c r="D37" s="84"/>
      <c r="E37" s="162"/>
    </row>
    <row r="38" spans="1:5" ht="20" customHeight="1" x14ac:dyDescent="0.35">
      <c r="A38" s="105" t="s">
        <v>33</v>
      </c>
      <c r="B38" s="160" t="s">
        <v>183</v>
      </c>
      <c r="C38" s="159">
        <f>C36*C37</f>
        <v>0</v>
      </c>
      <c r="D38" s="84"/>
      <c r="E38" s="162"/>
    </row>
    <row r="39" spans="1:5" ht="20" customHeight="1" x14ac:dyDescent="0.35">
      <c r="A39" s="105" t="s">
        <v>58</v>
      </c>
      <c r="B39" s="160" t="s">
        <v>185</v>
      </c>
      <c r="C39" s="159">
        <f>'WS D Contractor Costs'!F30</f>
        <v>0</v>
      </c>
      <c r="D39" s="84"/>
      <c r="E39" s="162"/>
    </row>
    <row r="40" spans="1:5" ht="20" customHeight="1" x14ac:dyDescent="0.35">
      <c r="A40" s="105" t="s">
        <v>67</v>
      </c>
      <c r="B40" s="160" t="s">
        <v>184</v>
      </c>
      <c r="C40" s="159">
        <f>C38+C39</f>
        <v>0</v>
      </c>
      <c r="D40" s="84"/>
      <c r="E40" s="162"/>
    </row>
    <row r="41" spans="1:5" ht="20" customHeight="1" x14ac:dyDescent="0.35">
      <c r="A41" s="105" t="s">
        <v>122</v>
      </c>
      <c r="B41" s="88" t="s">
        <v>229</v>
      </c>
      <c r="C41" s="161">
        <f>'Allocation Statistics'!B21</f>
        <v>-3.1783036180043155E-2</v>
      </c>
      <c r="D41" s="84"/>
      <c r="E41" s="162"/>
    </row>
    <row r="42" spans="1:5" ht="20" customHeight="1" x14ac:dyDescent="0.35">
      <c r="A42" s="105" t="s">
        <v>159</v>
      </c>
      <c r="B42" s="88" t="s">
        <v>186</v>
      </c>
      <c r="C42" s="159">
        <f>C40*C41</f>
        <v>0</v>
      </c>
      <c r="D42" s="84"/>
      <c r="E42" s="162"/>
    </row>
    <row r="43" spans="1:5" ht="20" customHeight="1" x14ac:dyDescent="0.35">
      <c r="A43" s="105" t="s">
        <v>123</v>
      </c>
      <c r="B43" s="88" t="s">
        <v>282</v>
      </c>
      <c r="C43" s="159">
        <f>'WS E Transportation'!I7</f>
        <v>0</v>
      </c>
      <c r="D43" s="84"/>
      <c r="E43" s="162"/>
    </row>
    <row r="44" spans="1:5" ht="20" customHeight="1" x14ac:dyDescent="0.35">
      <c r="A44" s="105" t="s">
        <v>124</v>
      </c>
      <c r="B44" s="160" t="s">
        <v>187</v>
      </c>
      <c r="C44" s="159">
        <f>C42+C43</f>
        <v>0</v>
      </c>
      <c r="D44" s="163"/>
      <c r="E44" s="162"/>
    </row>
    <row r="45" spans="1:5" ht="20" customHeight="1" x14ac:dyDescent="0.35">
      <c r="A45" s="105" t="s">
        <v>160</v>
      </c>
      <c r="B45" s="160" t="s">
        <v>293</v>
      </c>
      <c r="C45" s="161">
        <f>'Allocation Statistics'!B11</f>
        <v>0.56200000000000006</v>
      </c>
      <c r="D45" s="165" t="s">
        <v>220</v>
      </c>
      <c r="E45" s="166">
        <f>'Allocation Statistics'!C11</f>
        <v>0</v>
      </c>
    </row>
    <row r="46" spans="1:5" ht="20" customHeight="1" x14ac:dyDescent="0.35">
      <c r="A46" s="105" t="s">
        <v>226</v>
      </c>
      <c r="B46" s="160" t="s">
        <v>294</v>
      </c>
      <c r="C46" s="161">
        <f>'Allocation Statistics'!B12</f>
        <v>0.9</v>
      </c>
      <c r="D46" s="165" t="s">
        <v>220</v>
      </c>
      <c r="E46" s="166">
        <f>'Allocation Statistics'!C12</f>
        <v>0</v>
      </c>
    </row>
    <row r="47" spans="1:5" ht="20" customHeight="1" x14ac:dyDescent="0.35">
      <c r="A47" s="105" t="s">
        <v>167</v>
      </c>
      <c r="B47" s="160" t="s">
        <v>295</v>
      </c>
      <c r="C47" s="161">
        <f>'Allocation Statistics'!B13</f>
        <v>0.80840000000000001</v>
      </c>
      <c r="D47" s="165" t="s">
        <v>220</v>
      </c>
      <c r="E47" s="166">
        <f>'Allocation Statistics'!C13</f>
        <v>0</v>
      </c>
    </row>
    <row r="48" spans="1:5" ht="20" customHeight="1" x14ac:dyDescent="0.35">
      <c r="A48" s="105" t="s">
        <v>203</v>
      </c>
      <c r="B48" s="160" t="s">
        <v>296</v>
      </c>
      <c r="C48" s="161">
        <f>'Allocation Statistics'!B14</f>
        <v>0.69340000000000002</v>
      </c>
      <c r="D48" s="165" t="s">
        <v>220</v>
      </c>
      <c r="E48" s="166">
        <f>'Allocation Statistics'!C14</f>
        <v>0</v>
      </c>
    </row>
    <row r="49" spans="1:6" ht="18" customHeight="1" x14ac:dyDescent="0.35">
      <c r="A49" s="105"/>
      <c r="B49" s="315" t="s">
        <v>283</v>
      </c>
      <c r="C49" s="314"/>
      <c r="D49" s="97"/>
      <c r="E49" s="327"/>
    </row>
    <row r="50" spans="1:6" ht="20" customHeight="1" x14ac:dyDescent="0.35">
      <c r="A50" s="105" t="s">
        <v>204</v>
      </c>
      <c r="B50" s="160" t="s">
        <v>297</v>
      </c>
      <c r="C50" s="159">
        <f>$C$44*C45*E45</f>
        <v>0</v>
      </c>
      <c r="D50" s="84"/>
      <c r="E50" s="162"/>
    </row>
    <row r="51" spans="1:6" ht="20" customHeight="1" x14ac:dyDescent="0.35">
      <c r="A51" s="105" t="s">
        <v>219</v>
      </c>
      <c r="B51" s="160" t="s">
        <v>299</v>
      </c>
      <c r="C51" s="159">
        <f>$C$44*C46*E46</f>
        <v>0</v>
      </c>
      <c r="D51" s="84"/>
      <c r="E51" s="162"/>
    </row>
    <row r="52" spans="1:6" ht="20" customHeight="1" x14ac:dyDescent="0.35">
      <c r="A52" s="105" t="s">
        <v>298</v>
      </c>
      <c r="B52" s="160" t="s">
        <v>300</v>
      </c>
      <c r="C52" s="159">
        <f>$C$44*C47*E47</f>
        <v>0</v>
      </c>
      <c r="D52" s="84"/>
      <c r="E52" s="162"/>
    </row>
    <row r="53" spans="1:6" ht="20" customHeight="1" x14ac:dyDescent="0.35">
      <c r="A53" s="105" t="s">
        <v>221</v>
      </c>
      <c r="B53" s="160" t="s">
        <v>301</v>
      </c>
      <c r="C53" s="167">
        <f>$C$44*C48*E48</f>
        <v>0</v>
      </c>
      <c r="D53" s="90"/>
      <c r="E53" s="168"/>
      <c r="F53" s="5"/>
    </row>
    <row r="54" spans="1:6" ht="20" customHeight="1" thickBot="1" x14ac:dyDescent="0.4">
      <c r="A54" s="105" t="s">
        <v>222</v>
      </c>
      <c r="B54" s="160" t="s">
        <v>228</v>
      </c>
      <c r="C54" s="169">
        <f>SUM(C50:C53)</f>
        <v>0</v>
      </c>
      <c r="D54" s="170"/>
      <c r="E54" s="90"/>
      <c r="F54" s="5"/>
    </row>
    <row r="55" spans="1:6" ht="20" customHeight="1" x14ac:dyDescent="0.35">
      <c r="A55" s="105" t="s">
        <v>223</v>
      </c>
      <c r="B55" s="171" t="s">
        <v>284</v>
      </c>
      <c r="C55" s="172">
        <f>'WS F Interim Reimb.'!E33</f>
        <v>0</v>
      </c>
      <c r="D55" s="173"/>
      <c r="E55" s="168"/>
      <c r="F55" s="5"/>
    </row>
    <row r="56" spans="1:6" ht="20" customHeight="1" x14ac:dyDescent="0.35">
      <c r="A56" s="105" t="s">
        <v>224</v>
      </c>
      <c r="B56" s="160" t="s">
        <v>168</v>
      </c>
      <c r="C56" s="174"/>
      <c r="D56" s="173"/>
      <c r="E56" s="168"/>
      <c r="F56" s="5"/>
    </row>
    <row r="57" spans="1:6" ht="20" customHeight="1" thickBot="1" x14ac:dyDescent="0.4">
      <c r="A57" s="105" t="s">
        <v>225</v>
      </c>
      <c r="B57" s="160" t="s">
        <v>302</v>
      </c>
      <c r="C57" s="298">
        <f>C55+C56</f>
        <v>0</v>
      </c>
      <c r="D57" s="90"/>
      <c r="E57" s="168"/>
      <c r="F57" s="5"/>
    </row>
    <row r="58" spans="1:6" ht="20" customHeight="1" thickBot="1" x14ac:dyDescent="0.4">
      <c r="A58" s="105" t="s">
        <v>227</v>
      </c>
      <c r="B58" s="160" t="s">
        <v>333</v>
      </c>
      <c r="C58" s="175">
        <f>(C57)-C54</f>
        <v>0</v>
      </c>
      <c r="D58" s="90"/>
      <c r="E58" s="168"/>
      <c r="F58" s="5"/>
    </row>
    <row r="59" spans="1:6" ht="20" customHeight="1" thickTop="1" x14ac:dyDescent="0.35">
      <c r="A59" s="164"/>
      <c r="B59" s="88"/>
      <c r="C59" s="88"/>
      <c r="D59" s="88"/>
      <c r="E59" s="162"/>
    </row>
    <row r="60" spans="1:6" ht="20" customHeight="1" x14ac:dyDescent="0.35">
      <c r="A60" s="164"/>
      <c r="B60" s="84" t="s">
        <v>51</v>
      </c>
      <c r="C60" s="178">
        <f>Certification!$C$7</f>
        <v>0</v>
      </c>
      <c r="D60" s="178"/>
      <c r="E60" s="176"/>
    </row>
    <row r="61" spans="1:6" ht="20" customHeight="1" x14ac:dyDescent="0.35">
      <c r="A61" s="164"/>
      <c r="B61" s="84" t="s">
        <v>54</v>
      </c>
      <c r="C61" s="179">
        <f>Certification!$G$7</f>
        <v>0</v>
      </c>
      <c r="D61" s="179"/>
      <c r="E61" s="176"/>
    </row>
    <row r="62" spans="1:6" ht="20" customHeight="1" x14ac:dyDescent="0.35">
      <c r="A62" s="164"/>
      <c r="B62" s="84" t="s">
        <v>0</v>
      </c>
      <c r="C62" s="301" t="str">
        <f>Certification!$A$5</f>
        <v>SFY 2020-21</v>
      </c>
      <c r="D62" s="301"/>
      <c r="E62" s="176"/>
    </row>
    <row r="63" spans="1:6" ht="6.65" customHeight="1" x14ac:dyDescent="0.25"/>
  </sheetData>
  <sheetProtection algorithmName="SHA-512" hashValue="HuYSzzgdyARIlF8OIgwi7DlM1UQt7rOfx5+2EnXpRCk3w86SAiKaQYzMpMUrptCf65R6iyv5EGv34/uadPJTKQ==" saltValue="Ok+6e7YiQ/phMC4Oo6YUIQ==" spinCount="100000" sheet="1" selectLockedCells="1"/>
  <protectedRanges>
    <protectedRange sqref="C32" name="Range1_1"/>
  </protectedRanges>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05" yWindow="568" count="4">
    <dataValidation allowBlank="1" showInputMessage="1" showErrorMessage="1" prompt="Report the approved indirect cost rate from CDE.  Indirect cost rates may be found at the CDE website:  http://www.cde.ca.gov/fg/ac/ic." sqref="C32" xr:uid="{00000000-0002-0000-0200-000000000000}"/>
    <dataValidation allowBlank="1" showInputMessage="1" showErrorMessage="1" prompt="Report any Medi-Cal reimbursement your LEA received for services provided to students who are Medi-Cal eligible and have third-party commercial insurance, also known as Other Health Coverage (OHC).  " sqref="C56" xr:uid="{55DC5300-762B-4BA7-9B52-5EBBDABA99D6}"/>
    <dataValidation allowBlank="1" showInputMessage="1" showErrorMessage="1" prompt="Press TAB to move input areas" sqref="A1" xr:uid="{DC344495-3A15-4014-81A7-8D4D70DA42C7}"/>
    <dataValidation allowBlank="1" showInputMessage="1" showErrorMessage="1" errorTitle="Cell Is Auto-Calculated" error="Do Not Enter Any Data Into This Cell." sqref="C7:C29" xr:uid="{00000000-0002-0000-0200-000003000000}"/>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4" man="1"/>
  </rowBreaks>
  <ignoredErrors>
    <ignoredError sqref="A7: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7"/>
  <sheetViews>
    <sheetView showGridLines="0" view="pageBreakPreview" zoomScale="68" zoomScaleNormal="85" zoomScaleSheetLayoutView="68" zoomScalePageLayoutView="75" workbookViewId="0">
      <selection activeCell="B134" sqref="B134"/>
    </sheetView>
  </sheetViews>
  <sheetFormatPr defaultColWidth="13.19921875" defaultRowHeight="15.5" x14ac:dyDescent="0.35"/>
  <cols>
    <col min="1" max="1" width="51.09765625" style="229" customWidth="1"/>
    <col min="2" max="2" width="10.5" style="229" customWidth="1"/>
    <col min="3" max="4" width="22.296875" style="229" customWidth="1"/>
    <col min="5" max="5" width="21.796875" style="229" customWidth="1"/>
    <col min="6" max="6" width="22" style="229" customWidth="1"/>
    <col min="7" max="7" width="28.296875" style="229" customWidth="1"/>
    <col min="8" max="8" width="21.796875" style="229" customWidth="1"/>
    <col min="9" max="16384" width="13.19921875" style="229"/>
  </cols>
  <sheetData>
    <row r="1" spans="1:8" x14ac:dyDescent="0.35">
      <c r="A1" s="312" t="s">
        <v>55</v>
      </c>
      <c r="B1" s="84"/>
      <c r="C1" s="84"/>
      <c r="D1" s="84"/>
      <c r="F1" s="84"/>
      <c r="G1" s="84"/>
    </row>
    <row r="2" spans="1:8" x14ac:dyDescent="0.35">
      <c r="A2" s="325" t="s">
        <v>52</v>
      </c>
      <c r="B2" s="84"/>
      <c r="C2" s="84"/>
      <c r="D2" s="84"/>
      <c r="F2" s="84"/>
      <c r="G2" s="84"/>
    </row>
    <row r="3" spans="1:8" x14ac:dyDescent="0.35">
      <c r="A3" s="325" t="s">
        <v>35</v>
      </c>
      <c r="B3" s="84"/>
      <c r="C3" s="84"/>
      <c r="D3" s="84"/>
      <c r="E3" s="84"/>
      <c r="F3" s="84"/>
      <c r="G3" s="84"/>
      <c r="H3" s="84"/>
    </row>
    <row r="4" spans="1:8" s="332" customFormat="1" ht="25.5" customHeight="1" thickBot="1" x14ac:dyDescent="0.4">
      <c r="A4" s="82" t="s">
        <v>304</v>
      </c>
      <c r="B4" s="177"/>
      <c r="C4" s="331"/>
      <c r="D4" s="177"/>
      <c r="E4" s="177"/>
      <c r="F4" s="177"/>
      <c r="G4" s="177"/>
      <c r="H4" s="177"/>
    </row>
    <row r="5" spans="1:8" ht="27" customHeight="1" thickBot="1" x14ac:dyDescent="0.4">
      <c r="A5" s="333" t="s">
        <v>312</v>
      </c>
      <c r="B5" s="334"/>
      <c r="C5" s="334"/>
      <c r="D5" s="334"/>
      <c r="E5" s="334"/>
      <c r="F5" s="335"/>
      <c r="G5" s="335"/>
      <c r="H5" s="336"/>
    </row>
    <row r="6" spans="1:8" s="342" customFormat="1" ht="69.5" customHeight="1" thickBot="1" x14ac:dyDescent="0.4">
      <c r="A6" s="337" t="s">
        <v>1</v>
      </c>
      <c r="B6" s="338" t="s">
        <v>170</v>
      </c>
      <c r="C6" s="339" t="s">
        <v>308</v>
      </c>
      <c r="D6" s="339" t="s">
        <v>309</v>
      </c>
      <c r="E6" s="339" t="s">
        <v>310</v>
      </c>
      <c r="F6" s="339" t="s">
        <v>211</v>
      </c>
      <c r="G6" s="340" t="s">
        <v>189</v>
      </c>
      <c r="H6" s="341" t="s">
        <v>311</v>
      </c>
    </row>
    <row r="7" spans="1:8" s="342" customFormat="1" ht="21" customHeight="1" x14ac:dyDescent="0.35">
      <c r="A7" s="343" t="s">
        <v>7</v>
      </c>
      <c r="B7" s="344">
        <v>1</v>
      </c>
      <c r="C7" s="419"/>
      <c r="D7" s="419"/>
      <c r="E7" s="420">
        <f>SUM(C7+D7)</f>
        <v>0</v>
      </c>
      <c r="F7" s="421"/>
      <c r="G7" s="329"/>
      <c r="H7" s="425">
        <f>E7-F7</f>
        <v>0</v>
      </c>
    </row>
    <row r="8" spans="1:8" s="342" customFormat="1" ht="21" customHeight="1" x14ac:dyDescent="0.35">
      <c r="A8" s="343" t="s">
        <v>9</v>
      </c>
      <c r="B8" s="344">
        <v>2</v>
      </c>
      <c r="C8" s="422"/>
      <c r="D8" s="422"/>
      <c r="E8" s="423">
        <f t="shared" ref="E8:E29" si="0">SUM(C8+D8)</f>
        <v>0</v>
      </c>
      <c r="F8" s="422"/>
      <c r="G8" s="330"/>
      <c r="H8" s="426">
        <f t="shared" ref="H8:H29" si="1">E8-F8</f>
        <v>0</v>
      </c>
    </row>
    <row r="9" spans="1:8" s="342" customFormat="1" ht="21" customHeight="1" x14ac:dyDescent="0.35">
      <c r="A9" s="343" t="s">
        <v>216</v>
      </c>
      <c r="B9" s="344">
        <v>3</v>
      </c>
      <c r="C9" s="422"/>
      <c r="D9" s="422"/>
      <c r="E9" s="423">
        <f t="shared" si="0"/>
        <v>0</v>
      </c>
      <c r="F9" s="422"/>
      <c r="G9" s="330"/>
      <c r="H9" s="426">
        <f t="shared" si="1"/>
        <v>0</v>
      </c>
    </row>
    <row r="10" spans="1:8" s="342" customFormat="1" ht="21" customHeight="1" x14ac:dyDescent="0.35">
      <c r="A10" s="343" t="s">
        <v>370</v>
      </c>
      <c r="B10" s="344">
        <v>4</v>
      </c>
      <c r="C10" s="422"/>
      <c r="D10" s="422"/>
      <c r="E10" s="423">
        <f t="shared" si="0"/>
        <v>0</v>
      </c>
      <c r="F10" s="422"/>
      <c r="G10" s="330"/>
      <c r="H10" s="426">
        <f t="shared" si="1"/>
        <v>0</v>
      </c>
    </row>
    <row r="11" spans="1:8" s="342" customFormat="1" ht="21" customHeight="1" x14ac:dyDescent="0.35">
      <c r="A11" s="343" t="s">
        <v>217</v>
      </c>
      <c r="B11" s="344">
        <v>5</v>
      </c>
      <c r="C11" s="422"/>
      <c r="D11" s="422"/>
      <c r="E11" s="423">
        <f t="shared" si="0"/>
        <v>0</v>
      </c>
      <c r="F11" s="422"/>
      <c r="G11" s="330"/>
      <c r="H11" s="426">
        <f t="shared" si="1"/>
        <v>0</v>
      </c>
    </row>
    <row r="12" spans="1:8" s="342" customFormat="1" ht="21" customHeight="1" x14ac:dyDescent="0.35">
      <c r="A12" s="343" t="s">
        <v>166</v>
      </c>
      <c r="B12" s="344">
        <v>6</v>
      </c>
      <c r="C12" s="422"/>
      <c r="D12" s="422"/>
      <c r="E12" s="423">
        <f t="shared" si="0"/>
        <v>0</v>
      </c>
      <c r="F12" s="422"/>
      <c r="G12" s="330"/>
      <c r="H12" s="426">
        <f t="shared" si="1"/>
        <v>0</v>
      </c>
    </row>
    <row r="13" spans="1:8" s="342" customFormat="1" ht="21" customHeight="1" x14ac:dyDescent="0.35">
      <c r="A13" s="343" t="s">
        <v>13</v>
      </c>
      <c r="B13" s="344">
        <v>7</v>
      </c>
      <c r="C13" s="422"/>
      <c r="D13" s="422"/>
      <c r="E13" s="423">
        <f t="shared" si="0"/>
        <v>0</v>
      </c>
      <c r="F13" s="422"/>
      <c r="G13" s="330"/>
      <c r="H13" s="426">
        <f t="shared" si="1"/>
        <v>0</v>
      </c>
    </row>
    <row r="14" spans="1:8" s="342" customFormat="1" ht="21" customHeight="1" x14ac:dyDescent="0.35">
      <c r="A14" s="343" t="s">
        <v>15</v>
      </c>
      <c r="B14" s="344">
        <v>8</v>
      </c>
      <c r="C14" s="422"/>
      <c r="D14" s="422"/>
      <c r="E14" s="423">
        <f t="shared" si="0"/>
        <v>0</v>
      </c>
      <c r="F14" s="422"/>
      <c r="G14" s="330"/>
      <c r="H14" s="426">
        <f t="shared" si="1"/>
        <v>0</v>
      </c>
    </row>
    <row r="15" spans="1:8" s="342" customFormat="1" ht="21" customHeight="1" x14ac:dyDescent="0.35">
      <c r="A15" s="343" t="s">
        <v>17</v>
      </c>
      <c r="B15" s="344">
        <v>9</v>
      </c>
      <c r="C15" s="422"/>
      <c r="D15" s="422"/>
      <c r="E15" s="423">
        <f t="shared" si="0"/>
        <v>0</v>
      </c>
      <c r="F15" s="422"/>
      <c r="G15" s="330"/>
      <c r="H15" s="426">
        <f t="shared" si="1"/>
        <v>0</v>
      </c>
    </row>
    <row r="16" spans="1:8" s="342" customFormat="1" ht="21" customHeight="1" x14ac:dyDescent="0.35">
      <c r="A16" s="343" t="s">
        <v>104</v>
      </c>
      <c r="B16" s="344">
        <v>10</v>
      </c>
      <c r="C16" s="422"/>
      <c r="D16" s="422"/>
      <c r="E16" s="423">
        <f t="shared" si="0"/>
        <v>0</v>
      </c>
      <c r="F16" s="422"/>
      <c r="G16" s="330"/>
      <c r="H16" s="426">
        <f t="shared" si="1"/>
        <v>0</v>
      </c>
    </row>
    <row r="17" spans="1:8" s="342" customFormat="1" ht="21" customHeight="1" x14ac:dyDescent="0.35">
      <c r="A17" s="343" t="s">
        <v>19</v>
      </c>
      <c r="B17" s="344">
        <v>11</v>
      </c>
      <c r="C17" s="422"/>
      <c r="D17" s="422"/>
      <c r="E17" s="423">
        <f t="shared" si="0"/>
        <v>0</v>
      </c>
      <c r="F17" s="422"/>
      <c r="G17" s="330"/>
      <c r="H17" s="426">
        <f t="shared" si="1"/>
        <v>0</v>
      </c>
    </row>
    <row r="18" spans="1:8" s="342" customFormat="1" ht="21" customHeight="1" x14ac:dyDescent="0.35">
      <c r="A18" s="343" t="s">
        <v>21</v>
      </c>
      <c r="B18" s="344">
        <v>12</v>
      </c>
      <c r="C18" s="422"/>
      <c r="D18" s="422"/>
      <c r="E18" s="423">
        <f t="shared" si="0"/>
        <v>0</v>
      </c>
      <c r="F18" s="422"/>
      <c r="G18" s="330"/>
      <c r="H18" s="426">
        <f t="shared" si="1"/>
        <v>0</v>
      </c>
    </row>
    <row r="19" spans="1:8" s="342" customFormat="1" ht="21" customHeight="1" x14ac:dyDescent="0.35">
      <c r="A19" s="343" t="s">
        <v>101</v>
      </c>
      <c r="B19" s="344">
        <v>13</v>
      </c>
      <c r="C19" s="422"/>
      <c r="D19" s="422"/>
      <c r="E19" s="423">
        <f t="shared" si="0"/>
        <v>0</v>
      </c>
      <c r="F19" s="422"/>
      <c r="G19" s="330"/>
      <c r="H19" s="426">
        <f t="shared" si="1"/>
        <v>0</v>
      </c>
    </row>
    <row r="20" spans="1:8" s="342" customFormat="1" ht="21" customHeight="1" x14ac:dyDescent="0.35">
      <c r="A20" s="343" t="s">
        <v>23</v>
      </c>
      <c r="B20" s="344">
        <v>14</v>
      </c>
      <c r="C20" s="422"/>
      <c r="D20" s="422"/>
      <c r="E20" s="423">
        <f t="shared" si="0"/>
        <v>0</v>
      </c>
      <c r="F20" s="422"/>
      <c r="G20" s="330"/>
      <c r="H20" s="426">
        <f t="shared" si="1"/>
        <v>0</v>
      </c>
    </row>
    <row r="21" spans="1:8" s="342" customFormat="1" ht="21" customHeight="1" x14ac:dyDescent="0.35">
      <c r="A21" s="343" t="s">
        <v>113</v>
      </c>
      <c r="B21" s="344">
        <v>15</v>
      </c>
      <c r="C21" s="422"/>
      <c r="D21" s="422"/>
      <c r="E21" s="423">
        <f t="shared" si="0"/>
        <v>0</v>
      </c>
      <c r="F21" s="422"/>
      <c r="G21" s="330"/>
      <c r="H21" s="426">
        <f t="shared" si="1"/>
        <v>0</v>
      </c>
    </row>
    <row r="22" spans="1:8" s="342" customFormat="1" ht="21" customHeight="1" x14ac:dyDescent="0.35">
      <c r="A22" s="343" t="s">
        <v>25</v>
      </c>
      <c r="B22" s="344">
        <v>16</v>
      </c>
      <c r="C22" s="422"/>
      <c r="D22" s="422"/>
      <c r="E22" s="423">
        <f t="shared" si="0"/>
        <v>0</v>
      </c>
      <c r="F22" s="422"/>
      <c r="G22" s="330"/>
      <c r="H22" s="426">
        <f t="shared" si="1"/>
        <v>0</v>
      </c>
    </row>
    <row r="23" spans="1:8" s="342" customFormat="1" ht="21" customHeight="1" x14ac:dyDescent="0.35">
      <c r="A23" s="343" t="s">
        <v>102</v>
      </c>
      <c r="B23" s="344">
        <v>17</v>
      </c>
      <c r="C23" s="422"/>
      <c r="D23" s="422"/>
      <c r="E23" s="423">
        <f t="shared" si="0"/>
        <v>0</v>
      </c>
      <c r="F23" s="422"/>
      <c r="G23" s="330"/>
      <c r="H23" s="426">
        <f t="shared" si="1"/>
        <v>0</v>
      </c>
    </row>
    <row r="24" spans="1:8" s="342" customFormat="1" ht="21" customHeight="1" x14ac:dyDescent="0.35">
      <c r="A24" s="343" t="s">
        <v>105</v>
      </c>
      <c r="B24" s="344">
        <v>18</v>
      </c>
      <c r="C24" s="422"/>
      <c r="D24" s="422"/>
      <c r="E24" s="423">
        <f t="shared" si="0"/>
        <v>0</v>
      </c>
      <c r="F24" s="422"/>
      <c r="G24" s="330"/>
      <c r="H24" s="426">
        <f t="shared" si="1"/>
        <v>0</v>
      </c>
    </row>
    <row r="25" spans="1:8" s="342" customFormat="1" ht="21" customHeight="1" x14ac:dyDescent="0.35">
      <c r="A25" s="343" t="s">
        <v>43</v>
      </c>
      <c r="B25" s="344">
        <v>19</v>
      </c>
      <c r="C25" s="422"/>
      <c r="D25" s="422"/>
      <c r="E25" s="423">
        <f t="shared" si="0"/>
        <v>0</v>
      </c>
      <c r="F25" s="422"/>
      <c r="G25" s="330"/>
      <c r="H25" s="426">
        <f t="shared" si="1"/>
        <v>0</v>
      </c>
    </row>
    <row r="26" spans="1:8" s="342" customFormat="1" ht="21" customHeight="1" x14ac:dyDescent="0.35">
      <c r="A26" s="343" t="s">
        <v>45</v>
      </c>
      <c r="B26" s="344">
        <v>11</v>
      </c>
      <c r="C26" s="422"/>
      <c r="D26" s="422"/>
      <c r="E26" s="423">
        <f t="shared" si="0"/>
        <v>0</v>
      </c>
      <c r="F26" s="422"/>
      <c r="G26" s="330"/>
      <c r="H26" s="426">
        <f t="shared" si="1"/>
        <v>0</v>
      </c>
    </row>
    <row r="27" spans="1:8" s="342" customFormat="1" ht="21" customHeight="1" x14ac:dyDescent="0.35">
      <c r="A27" s="343" t="s">
        <v>99</v>
      </c>
      <c r="B27" s="344">
        <v>20</v>
      </c>
      <c r="C27" s="422"/>
      <c r="D27" s="422"/>
      <c r="E27" s="423">
        <f t="shared" si="0"/>
        <v>0</v>
      </c>
      <c r="F27" s="422"/>
      <c r="G27" s="330"/>
      <c r="H27" s="426">
        <f t="shared" si="1"/>
        <v>0</v>
      </c>
    </row>
    <row r="28" spans="1:8" s="342" customFormat="1" ht="21" customHeight="1" x14ac:dyDescent="0.35">
      <c r="A28" s="343" t="s">
        <v>103</v>
      </c>
      <c r="B28" s="344">
        <v>21</v>
      </c>
      <c r="C28" s="422"/>
      <c r="D28" s="422"/>
      <c r="E28" s="423">
        <f t="shared" si="0"/>
        <v>0</v>
      </c>
      <c r="F28" s="422"/>
      <c r="G28" s="330"/>
      <c r="H28" s="426">
        <f t="shared" si="1"/>
        <v>0</v>
      </c>
    </row>
    <row r="29" spans="1:8" s="342" customFormat="1" ht="21" customHeight="1" x14ac:dyDescent="0.35">
      <c r="A29" s="343" t="s">
        <v>127</v>
      </c>
      <c r="B29" s="344">
        <v>22</v>
      </c>
      <c r="C29" s="422"/>
      <c r="D29" s="422"/>
      <c r="E29" s="423">
        <f t="shared" si="0"/>
        <v>0</v>
      </c>
      <c r="F29" s="422"/>
      <c r="G29" s="330"/>
      <c r="H29" s="426">
        <f t="shared" si="1"/>
        <v>0</v>
      </c>
    </row>
    <row r="30" spans="1:8" s="342" customFormat="1" ht="21" customHeight="1" thickBot="1" x14ac:dyDescent="0.4">
      <c r="A30" s="345" t="s">
        <v>328</v>
      </c>
      <c r="B30" s="356"/>
      <c r="C30" s="424">
        <f>SUM(C7:C29)</f>
        <v>0</v>
      </c>
      <c r="D30" s="424">
        <f>SUM(D7:D29)</f>
        <v>0</v>
      </c>
      <c r="E30" s="424">
        <f>SUM(E7:E29)</f>
        <v>0</v>
      </c>
      <c r="F30" s="424">
        <f>SUM(F7:F29)</f>
        <v>0</v>
      </c>
      <c r="G30" s="346"/>
      <c r="H30" s="427">
        <f>SUM(H7:H29)</f>
        <v>0</v>
      </c>
    </row>
    <row r="31" spans="1:8" ht="27" customHeight="1" thickBot="1" x14ac:dyDescent="0.4">
      <c r="A31" s="333" t="s">
        <v>305</v>
      </c>
      <c r="B31" s="334"/>
      <c r="C31" s="334"/>
      <c r="D31" s="334"/>
      <c r="E31" s="334"/>
      <c r="F31" s="335"/>
      <c r="G31" s="335"/>
      <c r="H31" s="336"/>
    </row>
    <row r="32" spans="1:8" s="342" customFormat="1" ht="78.5" customHeight="1" thickBot="1" x14ac:dyDescent="0.4">
      <c r="A32" s="347" t="s">
        <v>303</v>
      </c>
      <c r="B32" s="338" t="s">
        <v>170</v>
      </c>
      <c r="C32" s="348" t="s">
        <v>313</v>
      </c>
      <c r="D32" s="348" t="s">
        <v>314</v>
      </c>
      <c r="E32" s="348" t="s">
        <v>315</v>
      </c>
      <c r="F32" s="339" t="s">
        <v>211</v>
      </c>
      <c r="G32" s="339" t="s">
        <v>189</v>
      </c>
      <c r="H32" s="341" t="s">
        <v>316</v>
      </c>
    </row>
    <row r="33" spans="1:8" s="342" customFormat="1" ht="21" customHeight="1" x14ac:dyDescent="0.35">
      <c r="A33" s="343" t="s">
        <v>7</v>
      </c>
      <c r="B33" s="344">
        <v>1</v>
      </c>
      <c r="C33" s="419"/>
      <c r="D33" s="419"/>
      <c r="E33" s="420">
        <f t="shared" ref="E33:E55" si="2">SUM(C33+D33)</f>
        <v>0</v>
      </c>
      <c r="F33" s="421"/>
      <c r="G33" s="329"/>
      <c r="H33" s="425">
        <f>E33-F33</f>
        <v>0</v>
      </c>
    </row>
    <row r="34" spans="1:8" s="342" customFormat="1" ht="21" customHeight="1" x14ac:dyDescent="0.35">
      <c r="A34" s="343" t="s">
        <v>9</v>
      </c>
      <c r="B34" s="344">
        <v>2</v>
      </c>
      <c r="C34" s="422"/>
      <c r="D34" s="422"/>
      <c r="E34" s="423">
        <f t="shared" si="2"/>
        <v>0</v>
      </c>
      <c r="F34" s="422"/>
      <c r="G34" s="330"/>
      <c r="H34" s="426">
        <f t="shared" ref="H34:H55" si="3">E34-F34</f>
        <v>0</v>
      </c>
    </row>
    <row r="35" spans="1:8" s="342" customFormat="1" ht="21" customHeight="1" x14ac:dyDescent="0.35">
      <c r="A35" s="343" t="s">
        <v>216</v>
      </c>
      <c r="B35" s="344">
        <v>3</v>
      </c>
      <c r="C35" s="422"/>
      <c r="D35" s="422"/>
      <c r="E35" s="423">
        <f t="shared" si="2"/>
        <v>0</v>
      </c>
      <c r="F35" s="422"/>
      <c r="G35" s="330"/>
      <c r="H35" s="426">
        <f t="shared" si="3"/>
        <v>0</v>
      </c>
    </row>
    <row r="36" spans="1:8" s="342" customFormat="1" ht="21" customHeight="1" x14ac:dyDescent="0.35">
      <c r="A36" s="343" t="s">
        <v>370</v>
      </c>
      <c r="B36" s="344">
        <v>4</v>
      </c>
      <c r="C36" s="422"/>
      <c r="D36" s="422"/>
      <c r="E36" s="423">
        <f t="shared" si="2"/>
        <v>0</v>
      </c>
      <c r="F36" s="422"/>
      <c r="G36" s="330"/>
      <c r="H36" s="426">
        <f t="shared" si="3"/>
        <v>0</v>
      </c>
    </row>
    <row r="37" spans="1:8" s="342" customFormat="1" ht="21" customHeight="1" x14ac:dyDescent="0.35">
      <c r="A37" s="343" t="s">
        <v>217</v>
      </c>
      <c r="B37" s="344">
        <v>5</v>
      </c>
      <c r="C37" s="422"/>
      <c r="D37" s="422"/>
      <c r="E37" s="423">
        <f t="shared" si="2"/>
        <v>0</v>
      </c>
      <c r="F37" s="422"/>
      <c r="G37" s="330"/>
      <c r="H37" s="426">
        <f t="shared" si="3"/>
        <v>0</v>
      </c>
    </row>
    <row r="38" spans="1:8" s="342" customFormat="1" ht="21" customHeight="1" x14ac:dyDescent="0.35">
      <c r="A38" s="343" t="s">
        <v>166</v>
      </c>
      <c r="B38" s="344">
        <v>6</v>
      </c>
      <c r="C38" s="422"/>
      <c r="D38" s="422"/>
      <c r="E38" s="423">
        <f t="shared" si="2"/>
        <v>0</v>
      </c>
      <c r="F38" s="422"/>
      <c r="G38" s="330"/>
      <c r="H38" s="426">
        <f t="shared" si="3"/>
        <v>0</v>
      </c>
    </row>
    <row r="39" spans="1:8" s="342" customFormat="1" ht="21" customHeight="1" x14ac:dyDescent="0.35">
      <c r="A39" s="343" t="s">
        <v>13</v>
      </c>
      <c r="B39" s="344">
        <v>7</v>
      </c>
      <c r="C39" s="422"/>
      <c r="D39" s="422"/>
      <c r="E39" s="423">
        <f t="shared" si="2"/>
        <v>0</v>
      </c>
      <c r="F39" s="422"/>
      <c r="G39" s="330"/>
      <c r="H39" s="426">
        <f t="shared" si="3"/>
        <v>0</v>
      </c>
    </row>
    <row r="40" spans="1:8" s="342" customFormat="1" ht="21" customHeight="1" x14ac:dyDescent="0.35">
      <c r="A40" s="343" t="s">
        <v>15</v>
      </c>
      <c r="B40" s="344">
        <v>8</v>
      </c>
      <c r="C40" s="422"/>
      <c r="D40" s="422"/>
      <c r="E40" s="423">
        <f t="shared" si="2"/>
        <v>0</v>
      </c>
      <c r="F40" s="422"/>
      <c r="G40" s="330"/>
      <c r="H40" s="426">
        <f t="shared" si="3"/>
        <v>0</v>
      </c>
    </row>
    <row r="41" spans="1:8" s="342" customFormat="1" ht="21" customHeight="1" x14ac:dyDescent="0.35">
      <c r="A41" s="343" t="s">
        <v>17</v>
      </c>
      <c r="B41" s="344">
        <v>9</v>
      </c>
      <c r="C41" s="422"/>
      <c r="D41" s="422"/>
      <c r="E41" s="423">
        <f t="shared" si="2"/>
        <v>0</v>
      </c>
      <c r="F41" s="422"/>
      <c r="G41" s="330"/>
      <c r="H41" s="426">
        <f t="shared" si="3"/>
        <v>0</v>
      </c>
    </row>
    <row r="42" spans="1:8" s="342" customFormat="1" ht="21" customHeight="1" x14ac:dyDescent="0.35">
      <c r="A42" s="343" t="s">
        <v>104</v>
      </c>
      <c r="B42" s="344">
        <v>10</v>
      </c>
      <c r="C42" s="422"/>
      <c r="D42" s="422"/>
      <c r="E42" s="423">
        <f t="shared" si="2"/>
        <v>0</v>
      </c>
      <c r="F42" s="422"/>
      <c r="G42" s="330"/>
      <c r="H42" s="426">
        <f t="shared" si="3"/>
        <v>0</v>
      </c>
    </row>
    <row r="43" spans="1:8" s="342" customFormat="1" ht="21" customHeight="1" x14ac:dyDescent="0.35">
      <c r="A43" s="343" t="s">
        <v>19</v>
      </c>
      <c r="B43" s="344">
        <v>11</v>
      </c>
      <c r="C43" s="422"/>
      <c r="D43" s="422"/>
      <c r="E43" s="423">
        <f t="shared" si="2"/>
        <v>0</v>
      </c>
      <c r="F43" s="422"/>
      <c r="G43" s="330"/>
      <c r="H43" s="426">
        <f t="shared" si="3"/>
        <v>0</v>
      </c>
    </row>
    <row r="44" spans="1:8" s="342" customFormat="1" ht="21" customHeight="1" x14ac:dyDescent="0.35">
      <c r="A44" s="343" t="s">
        <v>21</v>
      </c>
      <c r="B44" s="344">
        <v>12</v>
      </c>
      <c r="C44" s="422"/>
      <c r="D44" s="422"/>
      <c r="E44" s="423">
        <f t="shared" si="2"/>
        <v>0</v>
      </c>
      <c r="F44" s="422"/>
      <c r="G44" s="330"/>
      <c r="H44" s="426">
        <f t="shared" si="3"/>
        <v>0</v>
      </c>
    </row>
    <row r="45" spans="1:8" s="342" customFormat="1" ht="21" customHeight="1" x14ac:dyDescent="0.35">
      <c r="A45" s="343" t="s">
        <v>101</v>
      </c>
      <c r="B45" s="344">
        <v>13</v>
      </c>
      <c r="C45" s="422"/>
      <c r="D45" s="422"/>
      <c r="E45" s="423">
        <f t="shared" si="2"/>
        <v>0</v>
      </c>
      <c r="F45" s="422"/>
      <c r="G45" s="330"/>
      <c r="H45" s="426">
        <f t="shared" si="3"/>
        <v>0</v>
      </c>
    </row>
    <row r="46" spans="1:8" s="342" customFormat="1" ht="21" customHeight="1" x14ac:dyDescent="0.35">
      <c r="A46" s="343" t="s">
        <v>23</v>
      </c>
      <c r="B46" s="344">
        <v>14</v>
      </c>
      <c r="C46" s="422"/>
      <c r="D46" s="422"/>
      <c r="E46" s="423">
        <f t="shared" si="2"/>
        <v>0</v>
      </c>
      <c r="F46" s="422"/>
      <c r="G46" s="330"/>
      <c r="H46" s="426">
        <f t="shared" si="3"/>
        <v>0</v>
      </c>
    </row>
    <row r="47" spans="1:8" s="342" customFormat="1" ht="21" customHeight="1" x14ac:dyDescent="0.35">
      <c r="A47" s="343" t="s">
        <v>113</v>
      </c>
      <c r="B47" s="344">
        <v>15</v>
      </c>
      <c r="C47" s="422"/>
      <c r="D47" s="422"/>
      <c r="E47" s="423">
        <f t="shared" si="2"/>
        <v>0</v>
      </c>
      <c r="F47" s="422"/>
      <c r="G47" s="330"/>
      <c r="H47" s="426">
        <f t="shared" si="3"/>
        <v>0</v>
      </c>
    </row>
    <row r="48" spans="1:8" s="342" customFormat="1" ht="21" customHeight="1" x14ac:dyDescent="0.35">
      <c r="A48" s="343" t="s">
        <v>25</v>
      </c>
      <c r="B48" s="344">
        <v>16</v>
      </c>
      <c r="C48" s="422"/>
      <c r="D48" s="422"/>
      <c r="E48" s="423">
        <f t="shared" si="2"/>
        <v>0</v>
      </c>
      <c r="F48" s="422"/>
      <c r="G48" s="330"/>
      <c r="H48" s="426">
        <f t="shared" si="3"/>
        <v>0</v>
      </c>
    </row>
    <row r="49" spans="1:8" s="342" customFormat="1" ht="21" customHeight="1" x14ac:dyDescent="0.35">
      <c r="A49" s="343" t="s">
        <v>102</v>
      </c>
      <c r="B49" s="344">
        <v>17</v>
      </c>
      <c r="C49" s="422"/>
      <c r="D49" s="422"/>
      <c r="E49" s="423">
        <f t="shared" si="2"/>
        <v>0</v>
      </c>
      <c r="F49" s="422"/>
      <c r="G49" s="330"/>
      <c r="H49" s="426">
        <f t="shared" si="3"/>
        <v>0</v>
      </c>
    </row>
    <row r="50" spans="1:8" s="342" customFormat="1" ht="21" customHeight="1" x14ac:dyDescent="0.35">
      <c r="A50" s="343" t="s">
        <v>105</v>
      </c>
      <c r="B50" s="344">
        <v>18</v>
      </c>
      <c r="C50" s="422"/>
      <c r="D50" s="422"/>
      <c r="E50" s="423">
        <f t="shared" si="2"/>
        <v>0</v>
      </c>
      <c r="F50" s="422"/>
      <c r="G50" s="330"/>
      <c r="H50" s="426">
        <f t="shared" si="3"/>
        <v>0</v>
      </c>
    </row>
    <row r="51" spans="1:8" s="342" customFormat="1" ht="21" customHeight="1" x14ac:dyDescent="0.35">
      <c r="A51" s="343" t="s">
        <v>43</v>
      </c>
      <c r="B51" s="344">
        <v>19</v>
      </c>
      <c r="C51" s="422"/>
      <c r="D51" s="422"/>
      <c r="E51" s="423">
        <f t="shared" si="2"/>
        <v>0</v>
      </c>
      <c r="F51" s="422"/>
      <c r="G51" s="330"/>
      <c r="H51" s="426">
        <f t="shared" si="3"/>
        <v>0</v>
      </c>
    </row>
    <row r="52" spans="1:8" s="342" customFormat="1" ht="21" customHeight="1" x14ac:dyDescent="0.35">
      <c r="A52" s="343" t="s">
        <v>45</v>
      </c>
      <c r="B52" s="344">
        <v>11</v>
      </c>
      <c r="C52" s="422"/>
      <c r="D52" s="422"/>
      <c r="E52" s="423">
        <f t="shared" si="2"/>
        <v>0</v>
      </c>
      <c r="F52" s="422"/>
      <c r="G52" s="330"/>
      <c r="H52" s="426">
        <f t="shared" si="3"/>
        <v>0</v>
      </c>
    </row>
    <row r="53" spans="1:8" s="342" customFormat="1" ht="21" customHeight="1" x14ac:dyDescent="0.35">
      <c r="A53" s="343" t="s">
        <v>99</v>
      </c>
      <c r="B53" s="344">
        <v>20</v>
      </c>
      <c r="C53" s="422"/>
      <c r="D53" s="422"/>
      <c r="E53" s="423">
        <f t="shared" si="2"/>
        <v>0</v>
      </c>
      <c r="F53" s="422"/>
      <c r="G53" s="330"/>
      <c r="H53" s="426">
        <f t="shared" si="3"/>
        <v>0</v>
      </c>
    </row>
    <row r="54" spans="1:8" s="342" customFormat="1" ht="21" customHeight="1" x14ac:dyDescent="0.35">
      <c r="A54" s="343" t="s">
        <v>103</v>
      </c>
      <c r="B54" s="344">
        <v>21</v>
      </c>
      <c r="C54" s="422"/>
      <c r="D54" s="422"/>
      <c r="E54" s="423">
        <f t="shared" si="2"/>
        <v>0</v>
      </c>
      <c r="F54" s="422"/>
      <c r="G54" s="330"/>
      <c r="H54" s="426">
        <f t="shared" si="3"/>
        <v>0</v>
      </c>
    </row>
    <row r="55" spans="1:8" s="342" customFormat="1" ht="21" customHeight="1" x14ac:dyDescent="0.35">
      <c r="A55" s="343" t="s">
        <v>127</v>
      </c>
      <c r="B55" s="344">
        <v>22</v>
      </c>
      <c r="C55" s="422"/>
      <c r="D55" s="422"/>
      <c r="E55" s="423">
        <f t="shared" si="2"/>
        <v>0</v>
      </c>
      <c r="F55" s="422"/>
      <c r="G55" s="330"/>
      <c r="H55" s="426">
        <f t="shared" si="3"/>
        <v>0</v>
      </c>
    </row>
    <row r="56" spans="1:8" s="342" customFormat="1" ht="21" customHeight="1" thickBot="1" x14ac:dyDescent="0.4">
      <c r="A56" s="349" t="s">
        <v>327</v>
      </c>
      <c r="B56" s="356"/>
      <c r="C56" s="424">
        <f>SUM(C33:C55)</f>
        <v>0</v>
      </c>
      <c r="D56" s="424">
        <f>SUM(D33:D55)</f>
        <v>0</v>
      </c>
      <c r="E56" s="424">
        <f>SUM(E33:E55)</f>
        <v>0</v>
      </c>
      <c r="F56" s="424">
        <f>SUM(F33:F55)</f>
        <v>0</v>
      </c>
      <c r="G56" s="346"/>
      <c r="H56" s="427">
        <f>SUM(H33:H55)</f>
        <v>0</v>
      </c>
    </row>
    <row r="57" spans="1:8" ht="37" customHeight="1" thickBot="1" x14ac:dyDescent="0.4">
      <c r="A57" s="333" t="s">
        <v>306</v>
      </c>
      <c r="B57" s="334"/>
      <c r="C57" s="334"/>
      <c r="D57" s="334"/>
      <c r="E57" s="334"/>
      <c r="F57" s="335"/>
      <c r="G57" s="335"/>
      <c r="H57" s="336"/>
    </row>
    <row r="58" spans="1:8" s="342" customFormat="1" ht="68.5" customHeight="1" thickBot="1" x14ac:dyDescent="0.4">
      <c r="A58" s="347" t="s">
        <v>303</v>
      </c>
      <c r="B58" s="338" t="s">
        <v>170</v>
      </c>
      <c r="C58" s="348" t="s">
        <v>317</v>
      </c>
      <c r="D58" s="348" t="s">
        <v>318</v>
      </c>
      <c r="E58" s="348" t="s">
        <v>319</v>
      </c>
      <c r="F58" s="339" t="s">
        <v>211</v>
      </c>
      <c r="G58" s="339" t="s">
        <v>189</v>
      </c>
      <c r="H58" s="341" t="s">
        <v>320</v>
      </c>
    </row>
    <row r="59" spans="1:8" s="342" customFormat="1" ht="21" customHeight="1" x14ac:dyDescent="0.35">
      <c r="A59" s="343" t="s">
        <v>7</v>
      </c>
      <c r="B59" s="344">
        <v>1</v>
      </c>
      <c r="C59" s="419"/>
      <c r="D59" s="419"/>
      <c r="E59" s="420">
        <f>SUM(C59+D59)</f>
        <v>0</v>
      </c>
      <c r="F59" s="421"/>
      <c r="G59" s="329"/>
      <c r="H59" s="425">
        <f>E59-F59</f>
        <v>0</v>
      </c>
    </row>
    <row r="60" spans="1:8" s="342" customFormat="1" ht="21" customHeight="1" x14ac:dyDescent="0.35">
      <c r="A60" s="343" t="s">
        <v>9</v>
      </c>
      <c r="B60" s="344">
        <v>2</v>
      </c>
      <c r="C60" s="422"/>
      <c r="D60" s="422"/>
      <c r="E60" s="423">
        <f t="shared" ref="E60:E81" si="4">SUM(C60+D60)</f>
        <v>0</v>
      </c>
      <c r="F60" s="422"/>
      <c r="G60" s="330"/>
      <c r="H60" s="426">
        <f t="shared" ref="H60:H81" si="5">E60-F60</f>
        <v>0</v>
      </c>
    </row>
    <row r="61" spans="1:8" s="342" customFormat="1" ht="21" customHeight="1" x14ac:dyDescent="0.35">
      <c r="A61" s="343" t="s">
        <v>216</v>
      </c>
      <c r="B61" s="344">
        <v>3</v>
      </c>
      <c r="C61" s="422"/>
      <c r="D61" s="422"/>
      <c r="E61" s="423">
        <f t="shared" si="4"/>
        <v>0</v>
      </c>
      <c r="F61" s="422"/>
      <c r="G61" s="330"/>
      <c r="H61" s="426">
        <f t="shared" si="5"/>
        <v>0</v>
      </c>
    </row>
    <row r="62" spans="1:8" s="342" customFormat="1" ht="21" customHeight="1" x14ac:dyDescent="0.35">
      <c r="A62" s="343" t="s">
        <v>370</v>
      </c>
      <c r="B62" s="344">
        <v>4</v>
      </c>
      <c r="C62" s="422"/>
      <c r="D62" s="422"/>
      <c r="E62" s="423">
        <f t="shared" si="4"/>
        <v>0</v>
      </c>
      <c r="F62" s="422"/>
      <c r="G62" s="330"/>
      <c r="H62" s="426">
        <f t="shared" si="5"/>
        <v>0</v>
      </c>
    </row>
    <row r="63" spans="1:8" s="342" customFormat="1" ht="21" customHeight="1" x14ac:dyDescent="0.35">
      <c r="A63" s="343" t="s">
        <v>217</v>
      </c>
      <c r="B63" s="344">
        <v>5</v>
      </c>
      <c r="C63" s="422"/>
      <c r="D63" s="422"/>
      <c r="E63" s="423">
        <f t="shared" si="4"/>
        <v>0</v>
      </c>
      <c r="F63" s="422"/>
      <c r="G63" s="330"/>
      <c r="H63" s="426">
        <f t="shared" si="5"/>
        <v>0</v>
      </c>
    </row>
    <row r="64" spans="1:8" s="342" customFormat="1" ht="21" customHeight="1" x14ac:dyDescent="0.35">
      <c r="A64" s="343" t="s">
        <v>166</v>
      </c>
      <c r="B64" s="344">
        <v>6</v>
      </c>
      <c r="C64" s="422"/>
      <c r="D64" s="422"/>
      <c r="E64" s="423">
        <f t="shared" si="4"/>
        <v>0</v>
      </c>
      <c r="F64" s="422"/>
      <c r="G64" s="330"/>
      <c r="H64" s="426">
        <f t="shared" si="5"/>
        <v>0</v>
      </c>
    </row>
    <row r="65" spans="1:8" s="342" customFormat="1" ht="21" customHeight="1" x14ac:dyDescent="0.35">
      <c r="A65" s="343" t="s">
        <v>13</v>
      </c>
      <c r="B65" s="344">
        <v>7</v>
      </c>
      <c r="C65" s="422"/>
      <c r="D65" s="422"/>
      <c r="E65" s="423">
        <f t="shared" si="4"/>
        <v>0</v>
      </c>
      <c r="F65" s="422"/>
      <c r="G65" s="330"/>
      <c r="H65" s="426">
        <f t="shared" si="5"/>
        <v>0</v>
      </c>
    </row>
    <row r="66" spans="1:8" s="342" customFormat="1" ht="21" customHeight="1" x14ac:dyDescent="0.35">
      <c r="A66" s="343" t="s">
        <v>15</v>
      </c>
      <c r="B66" s="344">
        <v>8</v>
      </c>
      <c r="C66" s="422"/>
      <c r="D66" s="422"/>
      <c r="E66" s="423">
        <f t="shared" si="4"/>
        <v>0</v>
      </c>
      <c r="F66" s="422"/>
      <c r="G66" s="330"/>
      <c r="H66" s="426">
        <f t="shared" si="5"/>
        <v>0</v>
      </c>
    </row>
    <row r="67" spans="1:8" s="342" customFormat="1" ht="21" customHeight="1" x14ac:dyDescent="0.35">
      <c r="A67" s="343" t="s">
        <v>17</v>
      </c>
      <c r="B67" s="344">
        <v>9</v>
      </c>
      <c r="C67" s="422"/>
      <c r="D67" s="422"/>
      <c r="E67" s="423">
        <f t="shared" si="4"/>
        <v>0</v>
      </c>
      <c r="F67" s="422"/>
      <c r="G67" s="330"/>
      <c r="H67" s="426">
        <f t="shared" si="5"/>
        <v>0</v>
      </c>
    </row>
    <row r="68" spans="1:8" s="342" customFormat="1" ht="21" customHeight="1" x14ac:dyDescent="0.35">
      <c r="A68" s="343" t="s">
        <v>104</v>
      </c>
      <c r="B68" s="344">
        <v>10</v>
      </c>
      <c r="C68" s="422"/>
      <c r="D68" s="422"/>
      <c r="E68" s="423">
        <f t="shared" si="4"/>
        <v>0</v>
      </c>
      <c r="F68" s="422"/>
      <c r="G68" s="330"/>
      <c r="H68" s="426">
        <f t="shared" si="5"/>
        <v>0</v>
      </c>
    </row>
    <row r="69" spans="1:8" s="342" customFormat="1" ht="21" customHeight="1" x14ac:dyDescent="0.35">
      <c r="A69" s="343" t="s">
        <v>19</v>
      </c>
      <c r="B69" s="344">
        <v>11</v>
      </c>
      <c r="C69" s="422"/>
      <c r="D69" s="422"/>
      <c r="E69" s="423">
        <f t="shared" si="4"/>
        <v>0</v>
      </c>
      <c r="F69" s="422"/>
      <c r="G69" s="330"/>
      <c r="H69" s="426">
        <f t="shared" si="5"/>
        <v>0</v>
      </c>
    </row>
    <row r="70" spans="1:8" s="342" customFormat="1" ht="21" customHeight="1" x14ac:dyDescent="0.35">
      <c r="A70" s="343" t="s">
        <v>21</v>
      </c>
      <c r="B70" s="344">
        <v>12</v>
      </c>
      <c r="C70" s="422"/>
      <c r="D70" s="422"/>
      <c r="E70" s="423">
        <f t="shared" si="4"/>
        <v>0</v>
      </c>
      <c r="F70" s="422"/>
      <c r="G70" s="330"/>
      <c r="H70" s="426">
        <f t="shared" si="5"/>
        <v>0</v>
      </c>
    </row>
    <row r="71" spans="1:8" s="342" customFormat="1" ht="21" customHeight="1" x14ac:dyDescent="0.35">
      <c r="A71" s="343" t="s">
        <v>101</v>
      </c>
      <c r="B71" s="344">
        <v>13</v>
      </c>
      <c r="C71" s="422"/>
      <c r="D71" s="422"/>
      <c r="E71" s="423">
        <f t="shared" si="4"/>
        <v>0</v>
      </c>
      <c r="F71" s="422"/>
      <c r="G71" s="330"/>
      <c r="H71" s="426">
        <f t="shared" si="5"/>
        <v>0</v>
      </c>
    </row>
    <row r="72" spans="1:8" s="342" customFormat="1" ht="21" customHeight="1" x14ac:dyDescent="0.35">
      <c r="A72" s="343" t="s">
        <v>23</v>
      </c>
      <c r="B72" s="344">
        <v>14</v>
      </c>
      <c r="C72" s="422"/>
      <c r="D72" s="422"/>
      <c r="E72" s="423">
        <f t="shared" si="4"/>
        <v>0</v>
      </c>
      <c r="F72" s="422"/>
      <c r="G72" s="330"/>
      <c r="H72" s="426">
        <f t="shared" si="5"/>
        <v>0</v>
      </c>
    </row>
    <row r="73" spans="1:8" s="342" customFormat="1" ht="21" customHeight="1" x14ac:dyDescent="0.35">
      <c r="A73" s="343" t="s">
        <v>113</v>
      </c>
      <c r="B73" s="344">
        <v>15</v>
      </c>
      <c r="C73" s="422"/>
      <c r="D73" s="422"/>
      <c r="E73" s="423">
        <f t="shared" si="4"/>
        <v>0</v>
      </c>
      <c r="F73" s="422"/>
      <c r="G73" s="330"/>
      <c r="H73" s="426">
        <f t="shared" si="5"/>
        <v>0</v>
      </c>
    </row>
    <row r="74" spans="1:8" s="342" customFormat="1" ht="21" customHeight="1" x14ac:dyDescent="0.35">
      <c r="A74" s="343" t="s">
        <v>25</v>
      </c>
      <c r="B74" s="344">
        <v>16</v>
      </c>
      <c r="C74" s="422"/>
      <c r="D74" s="422"/>
      <c r="E74" s="423">
        <f t="shared" si="4"/>
        <v>0</v>
      </c>
      <c r="F74" s="422"/>
      <c r="G74" s="330"/>
      <c r="H74" s="426">
        <f t="shared" si="5"/>
        <v>0</v>
      </c>
    </row>
    <row r="75" spans="1:8" s="342" customFormat="1" ht="21" customHeight="1" x14ac:dyDescent="0.35">
      <c r="A75" s="343" t="s">
        <v>102</v>
      </c>
      <c r="B75" s="344">
        <v>17</v>
      </c>
      <c r="C75" s="422"/>
      <c r="D75" s="422"/>
      <c r="E75" s="423">
        <f t="shared" si="4"/>
        <v>0</v>
      </c>
      <c r="F75" s="422"/>
      <c r="G75" s="330"/>
      <c r="H75" s="426">
        <f t="shared" si="5"/>
        <v>0</v>
      </c>
    </row>
    <row r="76" spans="1:8" s="342" customFormat="1" ht="21" customHeight="1" x14ac:dyDescent="0.35">
      <c r="A76" s="343" t="s">
        <v>105</v>
      </c>
      <c r="B76" s="344">
        <v>18</v>
      </c>
      <c r="C76" s="422"/>
      <c r="D76" s="422"/>
      <c r="E76" s="423">
        <f t="shared" si="4"/>
        <v>0</v>
      </c>
      <c r="F76" s="422"/>
      <c r="G76" s="330"/>
      <c r="H76" s="426">
        <f t="shared" si="5"/>
        <v>0</v>
      </c>
    </row>
    <row r="77" spans="1:8" s="342" customFormat="1" ht="21" customHeight="1" x14ac:dyDescent="0.35">
      <c r="A77" s="343" t="s">
        <v>43</v>
      </c>
      <c r="B77" s="344">
        <v>19</v>
      </c>
      <c r="C77" s="422"/>
      <c r="D77" s="422"/>
      <c r="E77" s="423">
        <f t="shared" si="4"/>
        <v>0</v>
      </c>
      <c r="F77" s="422"/>
      <c r="G77" s="330"/>
      <c r="H77" s="426">
        <f t="shared" si="5"/>
        <v>0</v>
      </c>
    </row>
    <row r="78" spans="1:8" s="342" customFormat="1" ht="21" customHeight="1" x14ac:dyDescent="0.35">
      <c r="A78" s="343" t="s">
        <v>45</v>
      </c>
      <c r="B78" s="344">
        <v>11</v>
      </c>
      <c r="C78" s="422"/>
      <c r="D78" s="422"/>
      <c r="E78" s="423">
        <f t="shared" si="4"/>
        <v>0</v>
      </c>
      <c r="F78" s="422"/>
      <c r="G78" s="330"/>
      <c r="H78" s="426">
        <f t="shared" si="5"/>
        <v>0</v>
      </c>
    </row>
    <row r="79" spans="1:8" s="342" customFormat="1" ht="21" customHeight="1" x14ac:dyDescent="0.35">
      <c r="A79" s="343" t="s">
        <v>99</v>
      </c>
      <c r="B79" s="344">
        <v>20</v>
      </c>
      <c r="C79" s="422"/>
      <c r="D79" s="422"/>
      <c r="E79" s="423">
        <f t="shared" si="4"/>
        <v>0</v>
      </c>
      <c r="F79" s="422"/>
      <c r="G79" s="330"/>
      <c r="H79" s="426">
        <f t="shared" si="5"/>
        <v>0</v>
      </c>
    </row>
    <row r="80" spans="1:8" s="342" customFormat="1" ht="21" customHeight="1" x14ac:dyDescent="0.35">
      <c r="A80" s="343" t="s">
        <v>103</v>
      </c>
      <c r="B80" s="344">
        <v>21</v>
      </c>
      <c r="C80" s="422"/>
      <c r="D80" s="422"/>
      <c r="E80" s="423">
        <f t="shared" si="4"/>
        <v>0</v>
      </c>
      <c r="F80" s="422"/>
      <c r="G80" s="330"/>
      <c r="H80" s="426">
        <f t="shared" si="5"/>
        <v>0</v>
      </c>
    </row>
    <row r="81" spans="1:8" s="342" customFormat="1" ht="21" customHeight="1" x14ac:dyDescent="0.35">
      <c r="A81" s="343" t="s">
        <v>127</v>
      </c>
      <c r="B81" s="344">
        <v>22</v>
      </c>
      <c r="C81" s="422"/>
      <c r="D81" s="422"/>
      <c r="E81" s="423">
        <f t="shared" si="4"/>
        <v>0</v>
      </c>
      <c r="F81" s="422"/>
      <c r="G81" s="330"/>
      <c r="H81" s="426">
        <f t="shared" si="5"/>
        <v>0</v>
      </c>
    </row>
    <row r="82" spans="1:8" s="342" customFormat="1" ht="21" customHeight="1" thickBot="1" x14ac:dyDescent="0.4">
      <c r="A82" s="349" t="s">
        <v>326</v>
      </c>
      <c r="B82" s="356"/>
      <c r="C82" s="424">
        <f>SUM(C59:C81)</f>
        <v>0</v>
      </c>
      <c r="D82" s="424">
        <f>SUM(D59:D81)</f>
        <v>0</v>
      </c>
      <c r="E82" s="424">
        <f>SUM(E59:E81)</f>
        <v>0</v>
      </c>
      <c r="F82" s="424">
        <f>SUM(F59:F81)</f>
        <v>0</v>
      </c>
      <c r="G82" s="346"/>
      <c r="H82" s="427">
        <f>SUM(H59:H81)</f>
        <v>0</v>
      </c>
    </row>
    <row r="83" spans="1:8" ht="37" customHeight="1" thickBot="1" x14ac:dyDescent="0.4">
      <c r="A83" s="333" t="s">
        <v>307</v>
      </c>
      <c r="B83" s="334"/>
      <c r="C83" s="334"/>
      <c r="D83" s="334"/>
      <c r="E83" s="334"/>
      <c r="F83" s="335"/>
      <c r="G83" s="335"/>
      <c r="H83" s="336"/>
    </row>
    <row r="84" spans="1:8" s="342" customFormat="1" ht="71" customHeight="1" thickBot="1" x14ac:dyDescent="0.4">
      <c r="A84" s="347" t="s">
        <v>303</v>
      </c>
      <c r="B84" s="338" t="s">
        <v>170</v>
      </c>
      <c r="C84" s="348" t="s">
        <v>321</v>
      </c>
      <c r="D84" s="348" t="s">
        <v>322</v>
      </c>
      <c r="E84" s="348" t="s">
        <v>323</v>
      </c>
      <c r="F84" s="339" t="s">
        <v>211</v>
      </c>
      <c r="G84" s="339" t="s">
        <v>189</v>
      </c>
      <c r="H84" s="341" t="s">
        <v>324</v>
      </c>
    </row>
    <row r="85" spans="1:8" s="342" customFormat="1" ht="21" customHeight="1" x14ac:dyDescent="0.35">
      <c r="A85" s="343" t="s">
        <v>7</v>
      </c>
      <c r="B85" s="344">
        <v>1</v>
      </c>
      <c r="C85" s="419"/>
      <c r="D85" s="419"/>
      <c r="E85" s="420">
        <f t="shared" ref="E85:E107" si="6">SUM(C85+D85)</f>
        <v>0</v>
      </c>
      <c r="F85" s="421"/>
      <c r="G85" s="329"/>
      <c r="H85" s="425">
        <f>E85-F85</f>
        <v>0</v>
      </c>
    </row>
    <row r="86" spans="1:8" s="342" customFormat="1" ht="21" customHeight="1" x14ac:dyDescent="0.35">
      <c r="A86" s="343" t="s">
        <v>9</v>
      </c>
      <c r="B86" s="344">
        <v>2</v>
      </c>
      <c r="C86" s="422"/>
      <c r="D86" s="422"/>
      <c r="E86" s="423">
        <f t="shared" si="6"/>
        <v>0</v>
      </c>
      <c r="F86" s="422"/>
      <c r="G86" s="330"/>
      <c r="H86" s="426">
        <f t="shared" ref="H86:H107" si="7">E86-F86</f>
        <v>0</v>
      </c>
    </row>
    <row r="87" spans="1:8" s="342" customFormat="1" ht="21" customHeight="1" x14ac:dyDescent="0.35">
      <c r="A87" s="343" t="s">
        <v>216</v>
      </c>
      <c r="B87" s="344">
        <v>3</v>
      </c>
      <c r="C87" s="422"/>
      <c r="D87" s="422"/>
      <c r="E87" s="423">
        <f t="shared" si="6"/>
        <v>0</v>
      </c>
      <c r="F87" s="422"/>
      <c r="G87" s="330"/>
      <c r="H87" s="426">
        <f t="shared" si="7"/>
        <v>0</v>
      </c>
    </row>
    <row r="88" spans="1:8" s="342" customFormat="1" ht="21" customHeight="1" x14ac:dyDescent="0.35">
      <c r="A88" s="343" t="s">
        <v>370</v>
      </c>
      <c r="B88" s="344">
        <v>4</v>
      </c>
      <c r="C88" s="422"/>
      <c r="D88" s="422"/>
      <c r="E88" s="423">
        <f t="shared" si="6"/>
        <v>0</v>
      </c>
      <c r="F88" s="422"/>
      <c r="G88" s="330"/>
      <c r="H88" s="426">
        <f t="shared" si="7"/>
        <v>0</v>
      </c>
    </row>
    <row r="89" spans="1:8" s="342" customFormat="1" ht="21" customHeight="1" x14ac:dyDescent="0.35">
      <c r="A89" s="343" t="s">
        <v>217</v>
      </c>
      <c r="B89" s="344">
        <v>5</v>
      </c>
      <c r="C89" s="422"/>
      <c r="D89" s="422"/>
      <c r="E89" s="423">
        <f t="shared" si="6"/>
        <v>0</v>
      </c>
      <c r="F89" s="422"/>
      <c r="G89" s="330"/>
      <c r="H89" s="426">
        <f t="shared" si="7"/>
        <v>0</v>
      </c>
    </row>
    <row r="90" spans="1:8" s="342" customFormat="1" ht="21" customHeight="1" x14ac:dyDescent="0.35">
      <c r="A90" s="343" t="s">
        <v>166</v>
      </c>
      <c r="B90" s="344">
        <v>6</v>
      </c>
      <c r="C90" s="422"/>
      <c r="D90" s="422"/>
      <c r="E90" s="423">
        <f t="shared" si="6"/>
        <v>0</v>
      </c>
      <c r="F90" s="422"/>
      <c r="G90" s="330"/>
      <c r="H90" s="426">
        <f t="shared" si="7"/>
        <v>0</v>
      </c>
    </row>
    <row r="91" spans="1:8" s="342" customFormat="1" ht="21" customHeight="1" x14ac:dyDescent="0.35">
      <c r="A91" s="343" t="s">
        <v>13</v>
      </c>
      <c r="B91" s="344">
        <v>7</v>
      </c>
      <c r="C91" s="422"/>
      <c r="D91" s="422"/>
      <c r="E91" s="423">
        <f t="shared" si="6"/>
        <v>0</v>
      </c>
      <c r="F91" s="422"/>
      <c r="G91" s="330"/>
      <c r="H91" s="426">
        <f t="shared" si="7"/>
        <v>0</v>
      </c>
    </row>
    <row r="92" spans="1:8" s="342" customFormat="1" ht="21" customHeight="1" x14ac:dyDescent="0.35">
      <c r="A92" s="343" t="s">
        <v>15</v>
      </c>
      <c r="B92" s="344">
        <v>8</v>
      </c>
      <c r="C92" s="422"/>
      <c r="D92" s="422"/>
      <c r="E92" s="423">
        <f t="shared" si="6"/>
        <v>0</v>
      </c>
      <c r="F92" s="422"/>
      <c r="G92" s="330"/>
      <c r="H92" s="426">
        <f t="shared" si="7"/>
        <v>0</v>
      </c>
    </row>
    <row r="93" spans="1:8" s="342" customFormat="1" ht="21" customHeight="1" x14ac:dyDescent="0.35">
      <c r="A93" s="343" t="s">
        <v>17</v>
      </c>
      <c r="B93" s="344">
        <v>9</v>
      </c>
      <c r="C93" s="422"/>
      <c r="D93" s="422"/>
      <c r="E93" s="423">
        <f t="shared" si="6"/>
        <v>0</v>
      </c>
      <c r="F93" s="422"/>
      <c r="G93" s="330"/>
      <c r="H93" s="426">
        <f t="shared" si="7"/>
        <v>0</v>
      </c>
    </row>
    <row r="94" spans="1:8" s="342" customFormat="1" ht="21" customHeight="1" x14ac:dyDescent="0.35">
      <c r="A94" s="343" t="s">
        <v>104</v>
      </c>
      <c r="B94" s="344">
        <v>10</v>
      </c>
      <c r="C94" s="422"/>
      <c r="D94" s="422"/>
      <c r="E94" s="423">
        <f t="shared" si="6"/>
        <v>0</v>
      </c>
      <c r="F94" s="422"/>
      <c r="G94" s="330"/>
      <c r="H94" s="426">
        <f t="shared" si="7"/>
        <v>0</v>
      </c>
    </row>
    <row r="95" spans="1:8" s="342" customFormat="1" ht="21" customHeight="1" x14ac:dyDescent="0.35">
      <c r="A95" s="343" t="s">
        <v>19</v>
      </c>
      <c r="B95" s="344">
        <v>11</v>
      </c>
      <c r="C95" s="422"/>
      <c r="D95" s="422"/>
      <c r="E95" s="423">
        <f t="shared" si="6"/>
        <v>0</v>
      </c>
      <c r="F95" s="422"/>
      <c r="G95" s="330"/>
      <c r="H95" s="426">
        <f t="shared" si="7"/>
        <v>0</v>
      </c>
    </row>
    <row r="96" spans="1:8" s="342" customFormat="1" ht="21" customHeight="1" x14ac:dyDescent="0.35">
      <c r="A96" s="343" t="s">
        <v>21</v>
      </c>
      <c r="B96" s="344">
        <v>12</v>
      </c>
      <c r="C96" s="422"/>
      <c r="D96" s="422"/>
      <c r="E96" s="423">
        <f t="shared" si="6"/>
        <v>0</v>
      </c>
      <c r="F96" s="422"/>
      <c r="G96" s="330"/>
      <c r="H96" s="426">
        <f t="shared" si="7"/>
        <v>0</v>
      </c>
    </row>
    <row r="97" spans="1:8" s="342" customFormat="1" ht="21" customHeight="1" x14ac:dyDescent="0.35">
      <c r="A97" s="343" t="s">
        <v>101</v>
      </c>
      <c r="B97" s="344">
        <v>13</v>
      </c>
      <c r="C97" s="422"/>
      <c r="D97" s="422"/>
      <c r="E97" s="423">
        <f t="shared" si="6"/>
        <v>0</v>
      </c>
      <c r="F97" s="422"/>
      <c r="G97" s="330"/>
      <c r="H97" s="426">
        <f t="shared" si="7"/>
        <v>0</v>
      </c>
    </row>
    <row r="98" spans="1:8" s="342" customFormat="1" ht="21" customHeight="1" x14ac:dyDescent="0.35">
      <c r="A98" s="343" t="s">
        <v>23</v>
      </c>
      <c r="B98" s="344">
        <v>14</v>
      </c>
      <c r="C98" s="422"/>
      <c r="D98" s="422"/>
      <c r="E98" s="423">
        <f t="shared" si="6"/>
        <v>0</v>
      </c>
      <c r="F98" s="422"/>
      <c r="G98" s="330"/>
      <c r="H98" s="426">
        <f t="shared" si="7"/>
        <v>0</v>
      </c>
    </row>
    <row r="99" spans="1:8" s="342" customFormat="1" ht="21" customHeight="1" x14ac:dyDescent="0.35">
      <c r="A99" s="343" t="s">
        <v>113</v>
      </c>
      <c r="B99" s="344">
        <v>15</v>
      </c>
      <c r="C99" s="422"/>
      <c r="D99" s="422"/>
      <c r="E99" s="423">
        <f t="shared" si="6"/>
        <v>0</v>
      </c>
      <c r="F99" s="422"/>
      <c r="G99" s="330"/>
      <c r="H99" s="426">
        <f t="shared" si="7"/>
        <v>0</v>
      </c>
    </row>
    <row r="100" spans="1:8" s="342" customFormat="1" ht="21" customHeight="1" x14ac:dyDescent="0.35">
      <c r="A100" s="343" t="s">
        <v>25</v>
      </c>
      <c r="B100" s="344">
        <v>16</v>
      </c>
      <c r="C100" s="422"/>
      <c r="D100" s="422"/>
      <c r="E100" s="423">
        <f t="shared" si="6"/>
        <v>0</v>
      </c>
      <c r="F100" s="422"/>
      <c r="G100" s="330"/>
      <c r="H100" s="426">
        <f t="shared" si="7"/>
        <v>0</v>
      </c>
    </row>
    <row r="101" spans="1:8" s="342" customFormat="1" ht="21" customHeight="1" x14ac:dyDescent="0.35">
      <c r="A101" s="343" t="s">
        <v>102</v>
      </c>
      <c r="B101" s="344">
        <v>17</v>
      </c>
      <c r="C101" s="422"/>
      <c r="D101" s="422"/>
      <c r="E101" s="423">
        <f t="shared" si="6"/>
        <v>0</v>
      </c>
      <c r="F101" s="422"/>
      <c r="G101" s="330"/>
      <c r="H101" s="426">
        <f t="shared" si="7"/>
        <v>0</v>
      </c>
    </row>
    <row r="102" spans="1:8" s="342" customFormat="1" ht="21" customHeight="1" x14ac:dyDescent="0.35">
      <c r="A102" s="343" t="s">
        <v>105</v>
      </c>
      <c r="B102" s="344">
        <v>18</v>
      </c>
      <c r="C102" s="422"/>
      <c r="D102" s="422"/>
      <c r="E102" s="423">
        <f t="shared" si="6"/>
        <v>0</v>
      </c>
      <c r="F102" s="422"/>
      <c r="G102" s="330"/>
      <c r="H102" s="426">
        <f t="shared" si="7"/>
        <v>0</v>
      </c>
    </row>
    <row r="103" spans="1:8" s="342" customFormat="1" ht="21" customHeight="1" x14ac:dyDescent="0.35">
      <c r="A103" s="343" t="s">
        <v>43</v>
      </c>
      <c r="B103" s="344">
        <v>19</v>
      </c>
      <c r="C103" s="422"/>
      <c r="D103" s="422"/>
      <c r="E103" s="423">
        <f t="shared" si="6"/>
        <v>0</v>
      </c>
      <c r="F103" s="422"/>
      <c r="G103" s="330"/>
      <c r="H103" s="426">
        <f t="shared" si="7"/>
        <v>0</v>
      </c>
    </row>
    <row r="104" spans="1:8" s="342" customFormat="1" ht="21" customHeight="1" x14ac:dyDescent="0.35">
      <c r="A104" s="343" t="s">
        <v>45</v>
      </c>
      <c r="B104" s="344">
        <v>11</v>
      </c>
      <c r="C104" s="422"/>
      <c r="D104" s="422"/>
      <c r="E104" s="423">
        <f t="shared" si="6"/>
        <v>0</v>
      </c>
      <c r="F104" s="422"/>
      <c r="G104" s="330"/>
      <c r="H104" s="426">
        <f t="shared" si="7"/>
        <v>0</v>
      </c>
    </row>
    <row r="105" spans="1:8" s="342" customFormat="1" ht="21" customHeight="1" x14ac:dyDescent="0.35">
      <c r="A105" s="343" t="s">
        <v>99</v>
      </c>
      <c r="B105" s="344">
        <v>20</v>
      </c>
      <c r="C105" s="422"/>
      <c r="D105" s="422"/>
      <c r="E105" s="423">
        <f t="shared" si="6"/>
        <v>0</v>
      </c>
      <c r="F105" s="422"/>
      <c r="G105" s="330"/>
      <c r="H105" s="426">
        <f t="shared" si="7"/>
        <v>0</v>
      </c>
    </row>
    <row r="106" spans="1:8" s="342" customFormat="1" ht="21" customHeight="1" x14ac:dyDescent="0.35">
      <c r="A106" s="343" t="s">
        <v>103</v>
      </c>
      <c r="B106" s="344">
        <v>21</v>
      </c>
      <c r="C106" s="422"/>
      <c r="D106" s="422"/>
      <c r="E106" s="423">
        <f t="shared" si="6"/>
        <v>0</v>
      </c>
      <c r="F106" s="422"/>
      <c r="G106" s="330"/>
      <c r="H106" s="426">
        <f t="shared" si="7"/>
        <v>0</v>
      </c>
    </row>
    <row r="107" spans="1:8" s="342" customFormat="1" ht="21" customHeight="1" x14ac:dyDescent="0.35">
      <c r="A107" s="343" t="s">
        <v>127</v>
      </c>
      <c r="B107" s="344">
        <v>22</v>
      </c>
      <c r="C107" s="422"/>
      <c r="D107" s="422"/>
      <c r="E107" s="423">
        <f t="shared" si="6"/>
        <v>0</v>
      </c>
      <c r="F107" s="422"/>
      <c r="G107" s="330"/>
      <c r="H107" s="426">
        <f t="shared" si="7"/>
        <v>0</v>
      </c>
    </row>
    <row r="108" spans="1:8" s="342" customFormat="1" ht="21" customHeight="1" thickBot="1" x14ac:dyDescent="0.4">
      <c r="A108" s="349" t="s">
        <v>325</v>
      </c>
      <c r="B108" s="356"/>
      <c r="C108" s="424">
        <f>SUM(C85:C107)</f>
        <v>0</v>
      </c>
      <c r="D108" s="424">
        <f>SUM(D85:D107)</f>
        <v>0</v>
      </c>
      <c r="E108" s="424">
        <f>SUM(E85:E107)</f>
        <v>0</v>
      </c>
      <c r="F108" s="424">
        <f>SUM(F85:F107)</f>
        <v>0</v>
      </c>
      <c r="G108" s="346"/>
      <c r="H108" s="427">
        <f>SUM(H85:H107)</f>
        <v>0</v>
      </c>
    </row>
    <row r="109" spans="1:8" ht="37" customHeight="1" thickBot="1" x14ac:dyDescent="0.4">
      <c r="A109" s="333" t="s">
        <v>338</v>
      </c>
      <c r="B109" s="334"/>
      <c r="C109" s="334"/>
      <c r="D109" s="334"/>
      <c r="E109" s="334"/>
      <c r="F109" s="335"/>
      <c r="G109" s="335"/>
      <c r="H109" s="336"/>
    </row>
    <row r="110" spans="1:8" ht="62.5" customHeight="1" thickBot="1" x14ac:dyDescent="0.4">
      <c r="A110" s="350" t="s">
        <v>1</v>
      </c>
      <c r="B110" s="338" t="s">
        <v>170</v>
      </c>
      <c r="C110" s="338" t="s">
        <v>339</v>
      </c>
      <c r="D110" s="338" t="s">
        <v>340</v>
      </c>
      <c r="E110" s="338" t="s">
        <v>341</v>
      </c>
      <c r="F110" s="351" t="s">
        <v>211</v>
      </c>
      <c r="G110" s="352"/>
      <c r="H110" s="353" t="s">
        <v>342</v>
      </c>
    </row>
    <row r="111" spans="1:8" ht="21" customHeight="1" thickBot="1" x14ac:dyDescent="0.4">
      <c r="A111" s="354" t="s">
        <v>7</v>
      </c>
      <c r="B111" s="344">
        <v>1</v>
      </c>
      <c r="C111" s="428">
        <f t="shared" ref="C111:D133" si="8">C7+C33+C59+C85</f>
        <v>0</v>
      </c>
      <c r="D111" s="428">
        <f t="shared" si="8"/>
        <v>0</v>
      </c>
      <c r="E111" s="428">
        <f>SUM(C111:D111)</f>
        <v>0</v>
      </c>
      <c r="F111" s="428">
        <f t="shared" ref="F111:F133" si="9">F7+F33+F59+F85</f>
        <v>0</v>
      </c>
      <c r="G111" s="429"/>
      <c r="H111" s="430">
        <f>E111-F111</f>
        <v>0</v>
      </c>
    </row>
    <row r="112" spans="1:8" ht="21" customHeight="1" thickBot="1" x14ac:dyDescent="0.4">
      <c r="A112" s="354" t="s">
        <v>9</v>
      </c>
      <c r="B112" s="344">
        <v>2</v>
      </c>
      <c r="C112" s="431">
        <f t="shared" si="8"/>
        <v>0</v>
      </c>
      <c r="D112" s="431">
        <f t="shared" si="8"/>
        <v>0</v>
      </c>
      <c r="E112" s="431">
        <f t="shared" ref="E112:E133" si="10">SUM(C112:D112)</f>
        <v>0</v>
      </c>
      <c r="F112" s="431">
        <f t="shared" si="9"/>
        <v>0</v>
      </c>
      <c r="G112" s="429"/>
      <c r="H112" s="432">
        <f t="shared" ref="H112:H133" si="11">E112-F112</f>
        <v>0</v>
      </c>
    </row>
    <row r="113" spans="1:8" ht="21" customHeight="1" thickBot="1" x14ac:dyDescent="0.4">
      <c r="A113" s="354" t="s">
        <v>241</v>
      </c>
      <c r="B113" s="344">
        <v>3</v>
      </c>
      <c r="C113" s="431">
        <f t="shared" si="8"/>
        <v>0</v>
      </c>
      <c r="D113" s="431">
        <f t="shared" si="8"/>
        <v>0</v>
      </c>
      <c r="E113" s="431">
        <f t="shared" ref="E113" si="12">SUM(C113:D113)</f>
        <v>0</v>
      </c>
      <c r="F113" s="431">
        <f t="shared" si="9"/>
        <v>0</v>
      </c>
      <c r="G113" s="429"/>
      <c r="H113" s="432">
        <f t="shared" ref="H113" si="13">E113-F113</f>
        <v>0</v>
      </c>
    </row>
    <row r="114" spans="1:8" ht="21" customHeight="1" thickBot="1" x14ac:dyDescent="0.4">
      <c r="A114" s="354" t="s">
        <v>370</v>
      </c>
      <c r="B114" s="344">
        <v>4</v>
      </c>
      <c r="C114" s="431">
        <f t="shared" si="8"/>
        <v>0</v>
      </c>
      <c r="D114" s="431">
        <f t="shared" si="8"/>
        <v>0</v>
      </c>
      <c r="E114" s="431">
        <f t="shared" si="10"/>
        <v>0</v>
      </c>
      <c r="F114" s="431">
        <f t="shared" si="9"/>
        <v>0</v>
      </c>
      <c r="G114" s="429"/>
      <c r="H114" s="432">
        <f t="shared" si="11"/>
        <v>0</v>
      </c>
    </row>
    <row r="115" spans="1:8" ht="21" customHeight="1" thickBot="1" x14ac:dyDescent="0.4">
      <c r="A115" s="354" t="s">
        <v>242</v>
      </c>
      <c r="B115" s="344">
        <v>5</v>
      </c>
      <c r="C115" s="431">
        <f t="shared" si="8"/>
        <v>0</v>
      </c>
      <c r="D115" s="431">
        <f t="shared" si="8"/>
        <v>0</v>
      </c>
      <c r="E115" s="431">
        <f t="shared" ref="E115" si="14">SUM(C115:D115)</f>
        <v>0</v>
      </c>
      <c r="F115" s="431">
        <f t="shared" si="9"/>
        <v>0</v>
      </c>
      <c r="G115" s="429"/>
      <c r="H115" s="432">
        <f t="shared" ref="H115" si="15">E115-F115</f>
        <v>0</v>
      </c>
    </row>
    <row r="116" spans="1:8" ht="21" customHeight="1" thickBot="1" x14ac:dyDescent="0.4">
      <c r="A116" s="354" t="s">
        <v>166</v>
      </c>
      <c r="B116" s="344">
        <v>6</v>
      </c>
      <c r="C116" s="431">
        <f t="shared" si="8"/>
        <v>0</v>
      </c>
      <c r="D116" s="431">
        <f t="shared" si="8"/>
        <v>0</v>
      </c>
      <c r="E116" s="431">
        <f t="shared" si="10"/>
        <v>0</v>
      </c>
      <c r="F116" s="431">
        <f t="shared" si="9"/>
        <v>0</v>
      </c>
      <c r="G116" s="429"/>
      <c r="H116" s="432">
        <f t="shared" si="11"/>
        <v>0</v>
      </c>
    </row>
    <row r="117" spans="1:8" ht="21" customHeight="1" thickBot="1" x14ac:dyDescent="0.4">
      <c r="A117" s="354" t="s">
        <v>13</v>
      </c>
      <c r="B117" s="344">
        <v>7</v>
      </c>
      <c r="C117" s="431">
        <f t="shared" si="8"/>
        <v>0</v>
      </c>
      <c r="D117" s="431">
        <f t="shared" si="8"/>
        <v>0</v>
      </c>
      <c r="E117" s="431">
        <f t="shared" si="10"/>
        <v>0</v>
      </c>
      <c r="F117" s="431">
        <f t="shared" si="9"/>
        <v>0</v>
      </c>
      <c r="G117" s="429"/>
      <c r="H117" s="432">
        <f t="shared" si="11"/>
        <v>0</v>
      </c>
    </row>
    <row r="118" spans="1:8" ht="21" customHeight="1" thickBot="1" x14ac:dyDescent="0.4">
      <c r="A118" s="354" t="s">
        <v>15</v>
      </c>
      <c r="B118" s="344">
        <v>8</v>
      </c>
      <c r="C118" s="431">
        <f t="shared" si="8"/>
        <v>0</v>
      </c>
      <c r="D118" s="431">
        <f t="shared" si="8"/>
        <v>0</v>
      </c>
      <c r="E118" s="431">
        <f t="shared" si="10"/>
        <v>0</v>
      </c>
      <c r="F118" s="431">
        <f t="shared" si="9"/>
        <v>0</v>
      </c>
      <c r="G118" s="429"/>
      <c r="H118" s="432">
        <f t="shared" si="11"/>
        <v>0</v>
      </c>
    </row>
    <row r="119" spans="1:8" ht="21" customHeight="1" thickBot="1" x14ac:dyDescent="0.4">
      <c r="A119" s="354" t="s">
        <v>17</v>
      </c>
      <c r="B119" s="344">
        <v>9</v>
      </c>
      <c r="C119" s="431">
        <f t="shared" si="8"/>
        <v>0</v>
      </c>
      <c r="D119" s="431">
        <f t="shared" si="8"/>
        <v>0</v>
      </c>
      <c r="E119" s="431">
        <f t="shared" si="10"/>
        <v>0</v>
      </c>
      <c r="F119" s="431">
        <f t="shared" si="9"/>
        <v>0</v>
      </c>
      <c r="G119" s="429"/>
      <c r="H119" s="432">
        <f t="shared" si="11"/>
        <v>0</v>
      </c>
    </row>
    <row r="120" spans="1:8" ht="21" customHeight="1" thickBot="1" x14ac:dyDescent="0.4">
      <c r="A120" s="354" t="s">
        <v>104</v>
      </c>
      <c r="B120" s="344">
        <v>10</v>
      </c>
      <c r="C120" s="431">
        <f t="shared" si="8"/>
        <v>0</v>
      </c>
      <c r="D120" s="431">
        <f t="shared" si="8"/>
        <v>0</v>
      </c>
      <c r="E120" s="431">
        <f t="shared" si="10"/>
        <v>0</v>
      </c>
      <c r="F120" s="431">
        <f t="shared" si="9"/>
        <v>0</v>
      </c>
      <c r="G120" s="429"/>
      <c r="H120" s="432">
        <f t="shared" si="11"/>
        <v>0</v>
      </c>
    </row>
    <row r="121" spans="1:8" ht="21" customHeight="1" thickBot="1" x14ac:dyDescent="0.4">
      <c r="A121" s="354" t="s">
        <v>19</v>
      </c>
      <c r="B121" s="344">
        <v>11</v>
      </c>
      <c r="C121" s="431">
        <f t="shared" si="8"/>
        <v>0</v>
      </c>
      <c r="D121" s="431">
        <f t="shared" si="8"/>
        <v>0</v>
      </c>
      <c r="E121" s="431">
        <f t="shared" si="10"/>
        <v>0</v>
      </c>
      <c r="F121" s="431">
        <f t="shared" si="9"/>
        <v>0</v>
      </c>
      <c r="G121" s="429"/>
      <c r="H121" s="432">
        <f t="shared" si="11"/>
        <v>0</v>
      </c>
    </row>
    <row r="122" spans="1:8" ht="21" customHeight="1" thickBot="1" x14ac:dyDescent="0.4">
      <c r="A122" s="354" t="s">
        <v>21</v>
      </c>
      <c r="B122" s="344">
        <v>12</v>
      </c>
      <c r="C122" s="431">
        <f t="shared" si="8"/>
        <v>0</v>
      </c>
      <c r="D122" s="431">
        <f t="shared" si="8"/>
        <v>0</v>
      </c>
      <c r="E122" s="431">
        <f t="shared" si="10"/>
        <v>0</v>
      </c>
      <c r="F122" s="431">
        <f t="shared" si="9"/>
        <v>0</v>
      </c>
      <c r="G122" s="429"/>
      <c r="H122" s="432">
        <f t="shared" si="11"/>
        <v>0</v>
      </c>
    </row>
    <row r="123" spans="1:8" ht="21" customHeight="1" thickBot="1" x14ac:dyDescent="0.4">
      <c r="A123" s="354" t="s">
        <v>101</v>
      </c>
      <c r="B123" s="344">
        <v>13</v>
      </c>
      <c r="C123" s="431">
        <f t="shared" si="8"/>
        <v>0</v>
      </c>
      <c r="D123" s="431">
        <f t="shared" si="8"/>
        <v>0</v>
      </c>
      <c r="E123" s="431">
        <f t="shared" si="10"/>
        <v>0</v>
      </c>
      <c r="F123" s="431">
        <f t="shared" si="9"/>
        <v>0</v>
      </c>
      <c r="G123" s="429"/>
      <c r="H123" s="432">
        <f t="shared" si="11"/>
        <v>0</v>
      </c>
    </row>
    <row r="124" spans="1:8" ht="21" customHeight="1" thickBot="1" x14ac:dyDescent="0.4">
      <c r="A124" s="354" t="s">
        <v>23</v>
      </c>
      <c r="B124" s="344">
        <v>14</v>
      </c>
      <c r="C124" s="431">
        <f t="shared" si="8"/>
        <v>0</v>
      </c>
      <c r="D124" s="431">
        <f t="shared" si="8"/>
        <v>0</v>
      </c>
      <c r="E124" s="431">
        <f t="shared" si="10"/>
        <v>0</v>
      </c>
      <c r="F124" s="431">
        <f t="shared" si="9"/>
        <v>0</v>
      </c>
      <c r="G124" s="429"/>
      <c r="H124" s="432">
        <f t="shared" si="11"/>
        <v>0</v>
      </c>
    </row>
    <row r="125" spans="1:8" ht="21" customHeight="1" thickBot="1" x14ac:dyDescent="0.4">
      <c r="A125" s="354" t="s">
        <v>113</v>
      </c>
      <c r="B125" s="344">
        <v>15</v>
      </c>
      <c r="C125" s="431">
        <f t="shared" si="8"/>
        <v>0</v>
      </c>
      <c r="D125" s="431">
        <f t="shared" si="8"/>
        <v>0</v>
      </c>
      <c r="E125" s="431">
        <f t="shared" si="10"/>
        <v>0</v>
      </c>
      <c r="F125" s="431">
        <f t="shared" si="9"/>
        <v>0</v>
      </c>
      <c r="G125" s="429"/>
      <c r="H125" s="432">
        <f t="shared" si="11"/>
        <v>0</v>
      </c>
    </row>
    <row r="126" spans="1:8" ht="21" customHeight="1" thickBot="1" x14ac:dyDescent="0.4">
      <c r="A126" s="354" t="s">
        <v>25</v>
      </c>
      <c r="B126" s="344">
        <v>16</v>
      </c>
      <c r="C126" s="431">
        <f t="shared" si="8"/>
        <v>0</v>
      </c>
      <c r="D126" s="431">
        <f t="shared" si="8"/>
        <v>0</v>
      </c>
      <c r="E126" s="431">
        <f t="shared" si="10"/>
        <v>0</v>
      </c>
      <c r="F126" s="431">
        <f t="shared" si="9"/>
        <v>0</v>
      </c>
      <c r="G126" s="429"/>
      <c r="H126" s="432">
        <f t="shared" si="11"/>
        <v>0</v>
      </c>
    </row>
    <row r="127" spans="1:8" ht="21" customHeight="1" thickBot="1" x14ac:dyDescent="0.4">
      <c r="A127" s="354" t="s">
        <v>102</v>
      </c>
      <c r="B127" s="344">
        <v>17</v>
      </c>
      <c r="C127" s="431">
        <f t="shared" si="8"/>
        <v>0</v>
      </c>
      <c r="D127" s="431">
        <f t="shared" si="8"/>
        <v>0</v>
      </c>
      <c r="E127" s="431">
        <f t="shared" si="10"/>
        <v>0</v>
      </c>
      <c r="F127" s="431">
        <f t="shared" si="9"/>
        <v>0</v>
      </c>
      <c r="G127" s="429"/>
      <c r="H127" s="432">
        <f t="shared" si="11"/>
        <v>0</v>
      </c>
    </row>
    <row r="128" spans="1:8" ht="21" customHeight="1" thickBot="1" x14ac:dyDescent="0.4">
      <c r="A128" s="354" t="s">
        <v>105</v>
      </c>
      <c r="B128" s="344">
        <v>18</v>
      </c>
      <c r="C128" s="431">
        <f t="shared" si="8"/>
        <v>0</v>
      </c>
      <c r="D128" s="431">
        <f t="shared" si="8"/>
        <v>0</v>
      </c>
      <c r="E128" s="431">
        <f t="shared" si="10"/>
        <v>0</v>
      </c>
      <c r="F128" s="431">
        <f t="shared" si="9"/>
        <v>0</v>
      </c>
      <c r="G128" s="429"/>
      <c r="H128" s="432">
        <f t="shared" si="11"/>
        <v>0</v>
      </c>
    </row>
    <row r="129" spans="1:8" ht="21" customHeight="1" thickBot="1" x14ac:dyDescent="0.4">
      <c r="A129" s="354" t="s">
        <v>43</v>
      </c>
      <c r="B129" s="344">
        <v>19</v>
      </c>
      <c r="C129" s="431">
        <f t="shared" si="8"/>
        <v>0</v>
      </c>
      <c r="D129" s="431">
        <f t="shared" si="8"/>
        <v>0</v>
      </c>
      <c r="E129" s="431">
        <f t="shared" si="10"/>
        <v>0</v>
      </c>
      <c r="F129" s="431">
        <f t="shared" si="9"/>
        <v>0</v>
      </c>
      <c r="G129" s="429"/>
      <c r="H129" s="432">
        <f t="shared" si="11"/>
        <v>0</v>
      </c>
    </row>
    <row r="130" spans="1:8" ht="21" customHeight="1" thickBot="1" x14ac:dyDescent="0.4">
      <c r="A130" s="354" t="s">
        <v>45</v>
      </c>
      <c r="B130" s="344">
        <v>11</v>
      </c>
      <c r="C130" s="431">
        <f t="shared" si="8"/>
        <v>0</v>
      </c>
      <c r="D130" s="431">
        <f t="shared" si="8"/>
        <v>0</v>
      </c>
      <c r="E130" s="431">
        <f t="shared" si="10"/>
        <v>0</v>
      </c>
      <c r="F130" s="431">
        <f t="shared" si="9"/>
        <v>0</v>
      </c>
      <c r="G130" s="429"/>
      <c r="H130" s="432">
        <f t="shared" si="11"/>
        <v>0</v>
      </c>
    </row>
    <row r="131" spans="1:8" ht="21" customHeight="1" thickBot="1" x14ac:dyDescent="0.4">
      <c r="A131" s="354" t="s">
        <v>99</v>
      </c>
      <c r="B131" s="344">
        <v>20</v>
      </c>
      <c r="C131" s="431">
        <f t="shared" si="8"/>
        <v>0</v>
      </c>
      <c r="D131" s="431">
        <f t="shared" si="8"/>
        <v>0</v>
      </c>
      <c r="E131" s="431">
        <f t="shared" si="10"/>
        <v>0</v>
      </c>
      <c r="F131" s="431">
        <f t="shared" si="9"/>
        <v>0</v>
      </c>
      <c r="G131" s="429"/>
      <c r="H131" s="432">
        <f t="shared" si="11"/>
        <v>0</v>
      </c>
    </row>
    <row r="132" spans="1:8" ht="21" customHeight="1" thickBot="1" x14ac:dyDescent="0.4">
      <c r="A132" s="354" t="s">
        <v>103</v>
      </c>
      <c r="B132" s="344">
        <v>21</v>
      </c>
      <c r="C132" s="431">
        <f t="shared" si="8"/>
        <v>0</v>
      </c>
      <c r="D132" s="431">
        <f t="shared" si="8"/>
        <v>0</v>
      </c>
      <c r="E132" s="431">
        <f t="shared" si="10"/>
        <v>0</v>
      </c>
      <c r="F132" s="431">
        <f t="shared" si="9"/>
        <v>0</v>
      </c>
      <c r="G132" s="429"/>
      <c r="H132" s="432">
        <f t="shared" si="11"/>
        <v>0</v>
      </c>
    </row>
    <row r="133" spans="1:8" ht="21" customHeight="1" x14ac:dyDescent="0.35">
      <c r="A133" s="354" t="s">
        <v>127</v>
      </c>
      <c r="B133" s="344">
        <v>22</v>
      </c>
      <c r="C133" s="431">
        <f t="shared" si="8"/>
        <v>0</v>
      </c>
      <c r="D133" s="431">
        <f t="shared" si="8"/>
        <v>0</v>
      </c>
      <c r="E133" s="431">
        <f t="shared" si="10"/>
        <v>0</v>
      </c>
      <c r="F133" s="431">
        <f t="shared" si="9"/>
        <v>0</v>
      </c>
      <c r="G133" s="429"/>
      <c r="H133" s="432">
        <f t="shared" si="11"/>
        <v>0</v>
      </c>
    </row>
    <row r="134" spans="1:8" ht="21" customHeight="1" thickBot="1" x14ac:dyDescent="0.4">
      <c r="A134" s="355" t="s">
        <v>343</v>
      </c>
      <c r="B134" s="356"/>
      <c r="C134" s="433">
        <f>SUM(C111:C133)</f>
        <v>0</v>
      </c>
      <c r="D134" s="433">
        <f>SUM(D111:D133)</f>
        <v>0</v>
      </c>
      <c r="E134" s="433">
        <f>SUM(E111:E133)</f>
        <v>0</v>
      </c>
      <c r="F134" s="433">
        <f>SUM(F111:F133)</f>
        <v>0</v>
      </c>
      <c r="G134" s="434"/>
      <c r="H134" s="435">
        <f>SUM(H111:H133)</f>
        <v>0</v>
      </c>
    </row>
    <row r="135" spans="1:8" x14ac:dyDescent="0.35">
      <c r="A135" s="88" t="s">
        <v>51</v>
      </c>
      <c r="B135" s="178">
        <f>Certification!$C$7</f>
        <v>0</v>
      </c>
      <c r="C135" s="178"/>
      <c r="D135" s="178"/>
    </row>
    <row r="136" spans="1:8" x14ac:dyDescent="0.35">
      <c r="A136" s="88" t="s">
        <v>54</v>
      </c>
      <c r="B136" s="179">
        <f>Certification!$G$7</f>
        <v>0</v>
      </c>
      <c r="C136" s="178"/>
      <c r="D136" s="178"/>
    </row>
    <row r="137" spans="1:8" x14ac:dyDescent="0.35">
      <c r="A137" s="88" t="s">
        <v>0</v>
      </c>
      <c r="B137" s="178" t="str">
        <f>Certification!$A$5</f>
        <v>SFY 2020-21</v>
      </c>
      <c r="C137" s="178"/>
      <c r="D137" s="178"/>
    </row>
  </sheetData>
  <sheetProtection algorithmName="SHA-512" hashValue="fPKujvKdSR7Jh5FVmoi21Wt0ZEI7AnFeE/qD32OmlhDOsiasIki7P3GmW5kyiiqqr+jCkp2+DXuuoBO+8DRrYg==" saltValue="1Qxt74+wmsxfq8C8uB2gJA==" spinCount="100000" sheet="1" objects="1" scenarios="1"/>
  <dataConsolidate/>
  <dataValidations xWindow="403" yWindow="395" count="50">
    <dataValidation allowBlank="1" showInputMessage="1" showErrorMessage="1" prompt="Enter salaries for Psychologists" sqref="C85 C59 C7 C33" xr:uid="{C2751B92-AD1D-4AC3-AA26-B065572D6A5C}"/>
    <dataValidation allowBlank="1" showInputMessage="1" showErrorMessage="1" prompt="Enter salaries for Social Workers" sqref="C86 C8 C34 C60" xr:uid="{81ABE821-B784-44CC-9841-885EEA79CB98}"/>
    <dataValidation allowBlank="1" showInputMessage="1" showErrorMessage="1" prompt="Enter salaries for Registered Associate Clinical Social Workers" sqref="C87 C9 C35 C61" xr:uid="{9C80E715-1A35-452C-BED4-81BFDD1C2420}"/>
    <dataValidation allowBlank="1" showInputMessage="1" showErrorMessage="1" prompt="Enter salaries for Counselors " sqref="C88 C10 C36 C62" xr:uid="{B49E9995-AC9D-486A-9377-621A43ED80C6}"/>
    <dataValidation allowBlank="1" showInputMessage="1" showErrorMessage="1" prompt="Enter salaries for Associate Marriage and Family Therapists" sqref="C89 C11 C37 C63" xr:uid="{1B8482AD-079C-4FE4-8AB5-6442597912C8}"/>
    <dataValidation allowBlank="1" showInputMessage="1" showErrorMessage="1" prompt="Enter salaries for Nurses" sqref="C90 C12 C38 C64" xr:uid="{14F91EBB-5479-4F46-8FDC-8FF4D0018C6F}"/>
    <dataValidation allowBlank="1" showInputMessage="1" showErrorMessage="1" prompt="Enter salaries for Licensed Vocational Nurses" sqref="C91 C13 C39 C65" xr:uid="{EAC8D11F-7265-4128-8BE6-93F49EC569A0}"/>
    <dataValidation allowBlank="1" showInputMessage="1" showErrorMessage="1" prompt="Enter salaries for Trained Health Care Aides " sqref="C92 C14 C40 C66" xr:uid="{9D1547C1-55BB-48E2-9A92-345076823F74}"/>
    <dataValidation allowBlank="1" showInputMessage="1" showErrorMessage="1" prompt="Enter salaries for Speech-Language Pathologists" sqref="C93 C15 C41 C67" xr:uid="{45580505-6C0C-4374-9AD7-EE395D11246A}"/>
    <dataValidation allowBlank="1" showInputMessage="1" showErrorMessage="1" prompt="Enter salaries for Speech-Language Pathology Assistants" sqref="C94 C16 C42 C68" xr:uid="{B8BC2C26-9C03-44C1-8188-AD24C51B0D7C}"/>
    <dataValidation allowBlank="1" showInputMessage="1" showErrorMessage="1" prompt="Enter salaries for Audiologists" sqref="C95 C17 C43 C69" xr:uid="{9A1B21EA-5ABA-4BC0-BF43-180D599D0E20}"/>
    <dataValidation allowBlank="1" showInputMessage="1" showErrorMessage="1" prompt="Enter salaries for Physical Therapists" sqref="C96 C18 C44 C70" xr:uid="{E038A95A-561C-4420-9165-E017392C1D38}"/>
    <dataValidation allowBlank="1" showInputMessage="1" showErrorMessage="1" prompt="Enter salaries for Physical Therapy Assistants" sqref="C97 C19 C45 C71" xr:uid="{B79F1E89-8A15-474C-9409-BFE532501A1D}"/>
    <dataValidation allowBlank="1" showInputMessage="1" showErrorMessage="1" prompt="Enter salaries for Occupational Therapists" sqref="C98 C20 C46 C72" xr:uid="{1D0980AA-B767-43F2-8521-68BE060DDF5C}"/>
    <dataValidation allowBlank="1" showInputMessage="1" showErrorMessage="1" prompt="Enter salaries for Occupational Therapist Assistants" sqref="C99" xr:uid="{5A280091-581F-4080-B66A-5E98CBEDC6DF}"/>
    <dataValidation allowBlank="1" showInputMessage="1" showErrorMessage="1" prompt="Enter salaries for Physicians/Psychiatrists" sqref="C100 C22 C48 C74" xr:uid="{F1304D0F-AEAE-41BB-B4BF-E5F6E843FEF5}"/>
    <dataValidation allowBlank="1" showInputMessage="1" showErrorMessage="1" prompt="Enter salaries for Physician Assistants" sqref="C101 C23 C49 C75" xr:uid="{67EEEA2D-7E63-4881-8CD5-C916EADC3035}"/>
    <dataValidation allowBlank="1" showInputMessage="1" showErrorMessage="1" prompt="Enter salaries for Orientation and Mobility Specialists" sqref="C102 C24 C50 C76" xr:uid="{77920951-9CA2-4F96-8E47-E655271BE83F}"/>
    <dataValidation allowBlank="1" showInputMessage="1" showErrorMessage="1" prompt="Enter salaries for Optometrists " sqref="C103 C25 C51 C77" xr:uid="{67E163C8-48F7-469F-9DBF-C64500B17474}"/>
    <dataValidation allowBlank="1" showInputMessage="1" showErrorMessage="1" prompt="Enter salaries for Program Specialists" sqref="C107 C29 C55 C81" xr:uid="{ED13FE0D-1020-45B3-98A0-F05D05840698}"/>
    <dataValidation allowBlank="1" showInputMessage="1" showErrorMessage="1" prompt="Enter salaries for Audiometrists" sqref="C104 C26 C52 C78" xr:uid="{323F1AAC-ECCA-40FB-B3EA-D69171404177}"/>
    <dataValidation allowBlank="1" showInputMessage="1" showErrorMessage="1" prompt="Enter salaries for Registered Dieticians" sqref="C105 C27 C53 C79" xr:uid="{87EEFC0E-F83A-42D2-93D6-88950712478B}"/>
    <dataValidation allowBlank="1" showInputMessage="1" showErrorMessage="1" prompt="Enter salaries for Respiratory Therapists" sqref="C106 C28 C54 C80" xr:uid="{9E2D1942-A50F-4D22-A643-20339B6941CA}"/>
    <dataValidation allowBlank="1" showInputMessage="1" showErrorMessage="1" prompt="Enter benefits for Program Specialists" sqref="D107 D29 D55 D81" xr:uid="{9A05A02C-5672-4ABA-8B6E-9EE3679289E3}"/>
    <dataValidation allowBlank="1" showInputMessage="1" showErrorMessage="1" prompt="Enter benefits for Psychologists" sqref="D85 D59 D7 D33" xr:uid="{C0112962-7B57-4BAF-90E4-C277D89505C3}"/>
    <dataValidation allowBlank="1" showInputMessage="1" showErrorMessage="1" prompt="Enter benefits for Social Workers" sqref="D86 D8 D34 D60" xr:uid="{2D04574F-62F4-414A-A6DB-7C4ED149B491}"/>
    <dataValidation allowBlank="1" showInputMessage="1" showErrorMessage="1" prompt="Enter benefits for Registered Associate Clinical Social Workers" sqref="D87 D9 D35 D61" xr:uid="{2AC63A98-F11B-4B30-A9B9-5AFB344AFCA6}"/>
    <dataValidation allowBlank="1" showInputMessage="1" showErrorMessage="1" prompt="Enter benefits for Counselors" sqref="D88 D10 D36 D62" xr:uid="{38BD8E1A-9833-477B-8B51-4F2604C3987D}"/>
    <dataValidation allowBlank="1" showInputMessage="1" showErrorMessage="1" prompt="Enter benefits for Associate Marriage and Family Therapists" sqref="D89 D11 D37 D63" xr:uid="{CFF90F52-D798-4C79-9B0E-F3CFC001851A}"/>
    <dataValidation allowBlank="1" showInputMessage="1" showErrorMessage="1" prompt="Enter benefits for Nurses" sqref="D90 D12 D38 D64" xr:uid="{F6E30DD8-6914-4694-B1B0-DD57517F9657}"/>
    <dataValidation allowBlank="1" showInputMessage="1" showErrorMessage="1" prompt="Enter benefits for Licensed Vocational Nurses" sqref="D91 D13 D39 D65" xr:uid="{22AE456E-0D63-452D-A5A9-275876F5D66C}"/>
    <dataValidation allowBlank="1" showInputMessage="1" showErrorMessage="1" prompt="Enter benefits for Trained Health Care Aides" sqref="D92 D14 D40 D66" xr:uid="{9FD27494-2079-4120-886F-A1DAFD3E4C95}"/>
    <dataValidation allowBlank="1" showInputMessage="1" showErrorMessage="1" prompt="Enter benefits for Speech-Language Pathologists" sqref="D93 D15 D41 D67" xr:uid="{B9A4F12B-67BE-4FA1-96E2-CB9408ABFFAC}"/>
    <dataValidation allowBlank="1" showInputMessage="1" showErrorMessage="1" prompt="Enter benefits for Speech-Language Pathology Assistants" sqref="D94 D16 D42 D68" xr:uid="{42C03AF7-D390-4AC2-BCDA-C8FDEFE04017}"/>
    <dataValidation allowBlank="1" showInputMessage="1" showErrorMessage="1" prompt="Enter benefits for Audiologists" sqref="D95 D17 D43 D69" xr:uid="{D7D4BE32-7AC0-4C8A-9DC0-14313283FAC1}"/>
    <dataValidation allowBlank="1" showInputMessage="1" showErrorMessage="1" prompt="Enter benefits for Physical Therapists" sqref="D96 D18 D44 D70" xr:uid="{E426F8A6-07AD-4BBD-A411-E83E0FA75D82}"/>
    <dataValidation allowBlank="1" showInputMessage="1" showErrorMessage="1" prompt="Enter benefits for Physical Therapy Assistants" sqref="D97 D19 D45 D71" xr:uid="{EBB9C8FF-AED9-43BC-B7ED-67C6C42B7758}"/>
    <dataValidation allowBlank="1" showInputMessage="1" showErrorMessage="1" prompt="Enter benefits for Occupational Therapists" sqref="D98 D20 D46 D72" xr:uid="{AA1217B8-3E2D-46D9-91C7-BEB2A87DFF07}"/>
    <dataValidation allowBlank="1" showInputMessage="1" showErrorMessage="1" prompt="Enter benefits for Occupational Therapy Assistants" sqref="D99 D21 D47 D73" xr:uid="{ECAF720D-A791-4C4F-B67B-B1F42563F24B}"/>
    <dataValidation allowBlank="1" showInputMessage="1" showErrorMessage="1" prompt="Enter benefits for Physicians/Psychiatrists" sqref="D100 D22 D48 D74" xr:uid="{30F1B3DB-92B3-4AC5-8144-5222F8DB65F6}"/>
    <dataValidation allowBlank="1" showInputMessage="1" showErrorMessage="1" prompt="Enter benefits for Physician Assistants" sqref="D101 D23 D49 D75" xr:uid="{61636D59-42A5-4A13-8552-57AA3D59124D}"/>
    <dataValidation allowBlank="1" showInputMessage="1" showErrorMessage="1" prompt="Enter benefits for Orientation and Mobility Specialists" sqref="D102 D24 D50 D76" xr:uid="{14AF6E30-8DBE-442E-BBB7-CDC0B2B6EEAC}"/>
    <dataValidation allowBlank="1" showInputMessage="1" showErrorMessage="1" prompt="Enter benefits for Optometrists" sqref="D103 D25 D51 D77" xr:uid="{D1C53B2D-4195-48EA-9A9C-11469CD50368}"/>
    <dataValidation allowBlank="1" showInputMessage="1" showErrorMessage="1" prompt="Enter benefits for Audiometrists" sqref="D104 D26 D52 D78" xr:uid="{A26FB530-C4AE-45D2-B2C3-6C5D084321A8}"/>
    <dataValidation allowBlank="1" showInputMessage="1" showErrorMessage="1" prompt="Enter benefits for Registered Dieticians" sqref="D105 D27 D53 D79" xr:uid="{AC3748D5-6D92-48FB-9981-2D5D9132A18B}"/>
    <dataValidation allowBlank="1" showInputMessage="1" showErrorMessage="1" prompt="Enter benefits for Respiratory Therapists" sqref="D106 D28 D54 D80" xr:uid="{7DE26434-58FF-43DB-83BE-017845A4C726}"/>
    <dataValidation allowBlank="1" showInputMessage="1" showErrorMessage="1" prompt="Report any federal revenues your LEA received. LEA Medi-Cal Billing Option Program reimbursement is not considered to be federal funds on the CRCS." sqref="F85:F107 F7:F29 F33:F55 F59:F81" xr:uid="{7F3D1593-8C6E-47D7-BCFE-4EF3E3A1C5DD}"/>
    <dataValidation allowBlank="1" showInputMessage="1" showErrorMessage="1" prompt="Enter the revenue account number(s) where the revenues reported in Excel Column F are booked in your SACS system._x000a_" sqref="G111:G133 G7:G29 G33:G55 G59:G81 G85:G107" xr:uid="{72993499-D0B3-4B0B-9AAE-6EE8BBEE909E}"/>
    <dataValidation allowBlank="1" showInputMessage="1" showErrorMessage="1" prompt="Press TAB to move input areas" sqref="A1" xr:uid="{890F43C0-477A-4B2F-A60F-6DF3C5EDE876}"/>
    <dataValidation allowBlank="1" showInputMessage="1" showErrorMessage="1" prompt="Enter salaries for Occupational Therapy Assistants" sqref="C21 C47 C73" xr:uid="{2F130CFC-1BC9-4FBA-AD5C-EAD6619FF512}"/>
  </dataValidations>
  <printOptions horizontalCentered="1"/>
  <pageMargins left="0.15" right="0.15" top="0.75" bottom="0.75" header="0.3" footer="0.3"/>
  <pageSetup scale="70" orientation="landscape" r:id="rId1"/>
  <headerFooter>
    <oddFooter>&amp;L&amp;"Arial,Regular"&amp;12DHCS 6299 (11/2021)&amp;R&amp;"Arial,Regular"&amp;12Page &amp;P</oddFooter>
  </headerFooter>
  <rowBreaks count="4" manualBreakCount="4">
    <brk id="30" max="7" man="1"/>
    <brk id="56" max="7" man="1"/>
    <brk id="82" max="7" man="1"/>
    <brk id="108" max="7" man="1"/>
  </rowBreaks>
  <ignoredErrors>
    <ignoredError sqref="C111:C133 D111:D133 F111:F133" unlockedFormula="1"/>
    <ignoredError sqref="E111:E13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4"/>
  <sheetViews>
    <sheetView zoomScaleNormal="100" workbookViewId="0"/>
  </sheetViews>
  <sheetFormatPr defaultColWidth="9.296875" defaultRowHeight="12.5" x14ac:dyDescent="0.25"/>
  <cols>
    <col min="1" max="1" width="3.296875" style="56" customWidth="1"/>
    <col min="2" max="2" width="42.69921875" style="56" customWidth="1"/>
    <col min="3" max="3" width="22.5" style="56" customWidth="1"/>
    <col min="4" max="4" width="21.296875" style="56" customWidth="1"/>
    <col min="5" max="5" width="18" style="56" customWidth="1"/>
    <col min="6" max="6" width="18.796875" style="56" customWidth="1"/>
    <col min="7" max="7" width="21.5" style="56" customWidth="1"/>
    <col min="8" max="16384" width="9.296875" style="56"/>
  </cols>
  <sheetData>
    <row r="1" spans="1:17" s="53" customFormat="1" ht="15.5" x14ac:dyDescent="0.35">
      <c r="A1" s="312"/>
      <c r="B1" s="52"/>
      <c r="C1" s="52"/>
      <c r="D1" s="52"/>
      <c r="E1" s="52"/>
      <c r="F1" s="52"/>
      <c r="H1" s="52"/>
      <c r="L1" s="54"/>
    </row>
    <row r="2" spans="1:17" s="53" customFormat="1" ht="15.5" x14ac:dyDescent="0.35">
      <c r="A2" s="325" t="s">
        <v>52</v>
      </c>
      <c r="B2" s="52"/>
      <c r="C2" s="52"/>
      <c r="D2" s="52"/>
      <c r="E2" s="52"/>
      <c r="F2" s="52"/>
      <c r="H2" s="52"/>
      <c r="L2" s="54"/>
    </row>
    <row r="3" spans="1:17" s="53" customFormat="1" ht="15.5" x14ac:dyDescent="0.35">
      <c r="A3" s="325" t="s">
        <v>35</v>
      </c>
      <c r="B3" s="55"/>
      <c r="C3" s="55"/>
      <c r="D3" s="55"/>
      <c r="E3" s="55"/>
      <c r="F3" s="55"/>
      <c r="G3" s="55"/>
      <c r="H3" s="55"/>
      <c r="I3" s="55"/>
      <c r="L3" s="54"/>
    </row>
    <row r="4" spans="1:17" ht="24.5" customHeight="1" x14ac:dyDescent="0.35">
      <c r="A4" s="316" t="s">
        <v>344</v>
      </c>
      <c r="B4" s="180"/>
      <c r="C4" s="180"/>
      <c r="D4" s="180"/>
      <c r="E4" s="180"/>
      <c r="F4" s="180"/>
      <c r="G4" s="180"/>
    </row>
    <row r="5" spans="1:17" ht="62" x14ac:dyDescent="0.35">
      <c r="A5" s="183"/>
      <c r="B5" s="184" t="s">
        <v>34</v>
      </c>
      <c r="C5" s="185" t="s">
        <v>198</v>
      </c>
      <c r="D5" s="185" t="s">
        <v>199</v>
      </c>
      <c r="E5" s="185" t="s">
        <v>200</v>
      </c>
      <c r="F5" s="185" t="s">
        <v>211</v>
      </c>
      <c r="G5" s="185" t="s">
        <v>180</v>
      </c>
      <c r="I5" s="58"/>
      <c r="Q5" s="57"/>
    </row>
    <row r="6" spans="1:17" ht="14.5" customHeight="1" x14ac:dyDescent="0.35">
      <c r="A6" s="183"/>
      <c r="B6" s="186" t="s">
        <v>1</v>
      </c>
      <c r="C6" s="187" t="s">
        <v>2</v>
      </c>
      <c r="D6" s="187" t="s">
        <v>3</v>
      </c>
      <c r="E6" s="187" t="s">
        <v>4</v>
      </c>
      <c r="F6" s="187" t="s">
        <v>46</v>
      </c>
      <c r="G6" s="188" t="s">
        <v>177</v>
      </c>
      <c r="I6" s="55"/>
      <c r="Q6" s="58"/>
    </row>
    <row r="7" spans="1:17" ht="16.399999999999999" customHeight="1" x14ac:dyDescent="0.35">
      <c r="A7" s="124" t="s">
        <v>6</v>
      </c>
      <c r="B7" s="84" t="s">
        <v>7</v>
      </c>
      <c r="C7" s="379">
        <f>'WS B S&amp;B Data'!C111</f>
        <v>0</v>
      </c>
      <c r="D7" s="379">
        <f>'WS B S&amp;B Data'!D111</f>
        <v>0</v>
      </c>
      <c r="E7" s="438">
        <f>'WS C Other Costs'!H7</f>
        <v>0</v>
      </c>
      <c r="F7" s="379">
        <f>'WS B S&amp;B Data'!F111+'WS C Other Costs'!I7</f>
        <v>0</v>
      </c>
      <c r="G7" s="438">
        <f t="shared" ref="G7:G29" si="0">(IF((C7+D7+E7-ABS(F7))&lt;0,0,(C7+D7+E7-ABS(F7))))</f>
        <v>0</v>
      </c>
      <c r="I7" s="60"/>
      <c r="Q7" s="59"/>
    </row>
    <row r="8" spans="1:17" ht="16.399999999999999" customHeight="1" x14ac:dyDescent="0.35">
      <c r="A8" s="124" t="s">
        <v>8</v>
      </c>
      <c r="B8" s="84" t="s">
        <v>9</v>
      </c>
      <c r="C8" s="382">
        <f>'WS B S&amp;B Data'!C112</f>
        <v>0</v>
      </c>
      <c r="D8" s="382">
        <f>'WS B S&amp;B Data'!D112</f>
        <v>0</v>
      </c>
      <c r="E8" s="436">
        <f>'WS C Other Costs'!H8</f>
        <v>0</v>
      </c>
      <c r="F8" s="382">
        <f>'WS B S&amp;B Data'!F112+'WS C Other Costs'!I8</f>
        <v>0</v>
      </c>
      <c r="G8" s="436">
        <f t="shared" si="0"/>
        <v>0</v>
      </c>
      <c r="I8" s="60"/>
      <c r="Q8" s="59"/>
    </row>
    <row r="9" spans="1:17" ht="16.399999999999999" customHeight="1" x14ac:dyDescent="0.35">
      <c r="A9" s="124" t="s">
        <v>10</v>
      </c>
      <c r="B9" s="84" t="s">
        <v>241</v>
      </c>
      <c r="C9" s="382">
        <f>'WS B S&amp;B Data'!C113</f>
        <v>0</v>
      </c>
      <c r="D9" s="382">
        <f>'WS B S&amp;B Data'!D113</f>
        <v>0</v>
      </c>
      <c r="E9" s="436">
        <f>'WS C Other Costs'!H9</f>
        <v>0</v>
      </c>
      <c r="F9" s="382">
        <f>'WS B S&amp;B Data'!F113+'WS C Other Costs'!I9</f>
        <v>0</v>
      </c>
      <c r="G9" s="436">
        <f t="shared" si="0"/>
        <v>0</v>
      </c>
      <c r="I9" s="60"/>
      <c r="Q9" s="59"/>
    </row>
    <row r="10" spans="1:17" ht="16.399999999999999" customHeight="1" x14ac:dyDescent="0.35">
      <c r="A10" s="124" t="s">
        <v>11</v>
      </c>
      <c r="B10" s="84" t="s">
        <v>370</v>
      </c>
      <c r="C10" s="382">
        <f>'WS B S&amp;B Data'!C114</f>
        <v>0</v>
      </c>
      <c r="D10" s="382">
        <f>'WS B S&amp;B Data'!D114</f>
        <v>0</v>
      </c>
      <c r="E10" s="436">
        <f>'WS C Other Costs'!H10</f>
        <v>0</v>
      </c>
      <c r="F10" s="382">
        <f>'WS B S&amp;B Data'!F114+'WS C Other Costs'!I10</f>
        <v>0</v>
      </c>
      <c r="G10" s="436">
        <f t="shared" si="0"/>
        <v>0</v>
      </c>
      <c r="I10" s="60"/>
      <c r="Q10" s="59"/>
    </row>
    <row r="11" spans="1:17" ht="16.399999999999999" customHeight="1" x14ac:dyDescent="0.35">
      <c r="A11" s="124" t="s">
        <v>12</v>
      </c>
      <c r="B11" s="84" t="s">
        <v>242</v>
      </c>
      <c r="C11" s="382">
        <f>'WS B S&amp;B Data'!C115</f>
        <v>0</v>
      </c>
      <c r="D11" s="382">
        <f>'WS B S&amp;B Data'!D115</f>
        <v>0</v>
      </c>
      <c r="E11" s="436">
        <f>'WS C Other Costs'!H11</f>
        <v>0</v>
      </c>
      <c r="F11" s="382">
        <f>'WS B S&amp;B Data'!F115+'WS C Other Costs'!I11</f>
        <v>0</v>
      </c>
      <c r="G11" s="436">
        <f t="shared" si="0"/>
        <v>0</v>
      </c>
      <c r="I11" s="60"/>
      <c r="Q11" s="59"/>
    </row>
    <row r="12" spans="1:17" ht="16.399999999999999" customHeight="1" x14ac:dyDescent="0.35">
      <c r="A12" s="124" t="s">
        <v>14</v>
      </c>
      <c r="B12" s="84" t="s">
        <v>166</v>
      </c>
      <c r="C12" s="382">
        <f>'WS B S&amp;B Data'!C116</f>
        <v>0</v>
      </c>
      <c r="D12" s="382">
        <f>'WS B S&amp;B Data'!D116</f>
        <v>0</v>
      </c>
      <c r="E12" s="436">
        <f>'WS C Other Costs'!H12</f>
        <v>0</v>
      </c>
      <c r="F12" s="382">
        <f>'WS B S&amp;B Data'!F116+'WS C Other Costs'!I12</f>
        <v>0</v>
      </c>
      <c r="G12" s="436">
        <f t="shared" si="0"/>
        <v>0</v>
      </c>
      <c r="I12" s="60"/>
      <c r="Q12" s="59"/>
    </row>
    <row r="13" spans="1:17" ht="16.399999999999999" customHeight="1" x14ac:dyDescent="0.35">
      <c r="A13" s="124" t="s">
        <v>16</v>
      </c>
      <c r="B13" s="84" t="s">
        <v>13</v>
      </c>
      <c r="C13" s="382">
        <f>'WS B S&amp;B Data'!C117</f>
        <v>0</v>
      </c>
      <c r="D13" s="382">
        <f>'WS B S&amp;B Data'!D117</f>
        <v>0</v>
      </c>
      <c r="E13" s="436">
        <f>'WS C Other Costs'!H13</f>
        <v>0</v>
      </c>
      <c r="F13" s="382">
        <f>'WS B S&amp;B Data'!F117+'WS C Other Costs'!I13</f>
        <v>0</v>
      </c>
      <c r="G13" s="436">
        <f t="shared" si="0"/>
        <v>0</v>
      </c>
      <c r="I13" s="60"/>
      <c r="Q13" s="59"/>
    </row>
    <row r="14" spans="1:17" ht="16.399999999999999" customHeight="1" x14ac:dyDescent="0.35">
      <c r="A14" s="124" t="s">
        <v>18</v>
      </c>
      <c r="B14" s="84" t="s">
        <v>15</v>
      </c>
      <c r="C14" s="382">
        <f>'WS B S&amp;B Data'!C118</f>
        <v>0</v>
      </c>
      <c r="D14" s="382">
        <f>'WS B S&amp;B Data'!D118</f>
        <v>0</v>
      </c>
      <c r="E14" s="436">
        <f>'WS C Other Costs'!H14</f>
        <v>0</v>
      </c>
      <c r="F14" s="382">
        <f>'WS B S&amp;B Data'!F118+'WS C Other Costs'!I14</f>
        <v>0</v>
      </c>
      <c r="G14" s="436">
        <f t="shared" si="0"/>
        <v>0</v>
      </c>
      <c r="I14" s="60"/>
      <c r="Q14" s="59"/>
    </row>
    <row r="15" spans="1:17" ht="16.399999999999999" customHeight="1" x14ac:dyDescent="0.35">
      <c r="A15" s="124" t="s">
        <v>20</v>
      </c>
      <c r="B15" s="84" t="s">
        <v>17</v>
      </c>
      <c r="C15" s="382">
        <f>'WS B S&amp;B Data'!C119</f>
        <v>0</v>
      </c>
      <c r="D15" s="382">
        <f>'WS B S&amp;B Data'!D119</f>
        <v>0</v>
      </c>
      <c r="E15" s="436">
        <f>'WS C Other Costs'!H15</f>
        <v>0</v>
      </c>
      <c r="F15" s="382">
        <f>'WS B S&amp;B Data'!F119+'WS C Other Costs'!I15</f>
        <v>0</v>
      </c>
      <c r="G15" s="436">
        <f t="shared" si="0"/>
        <v>0</v>
      </c>
      <c r="I15" s="60"/>
      <c r="Q15" s="59"/>
    </row>
    <row r="16" spans="1:17" ht="16.399999999999999" customHeight="1" x14ac:dyDescent="0.35">
      <c r="A16" s="124" t="s">
        <v>22</v>
      </c>
      <c r="B16" s="84" t="s">
        <v>104</v>
      </c>
      <c r="C16" s="382">
        <f>'WS B S&amp;B Data'!C120</f>
        <v>0</v>
      </c>
      <c r="D16" s="382">
        <f>'WS B S&amp;B Data'!D120</f>
        <v>0</v>
      </c>
      <c r="E16" s="436">
        <f>'WS C Other Costs'!H16</f>
        <v>0</v>
      </c>
      <c r="F16" s="382">
        <f>'WS B S&amp;B Data'!F120+'WS C Other Costs'!I16</f>
        <v>0</v>
      </c>
      <c r="G16" s="436">
        <f t="shared" si="0"/>
        <v>0</v>
      </c>
      <c r="I16" s="60"/>
      <c r="Q16" s="59"/>
    </row>
    <row r="17" spans="1:17" ht="16.399999999999999" customHeight="1" x14ac:dyDescent="0.35">
      <c r="A17" s="124" t="s">
        <v>24</v>
      </c>
      <c r="B17" s="84" t="s">
        <v>19</v>
      </c>
      <c r="C17" s="382">
        <f>'WS B S&amp;B Data'!C121</f>
        <v>0</v>
      </c>
      <c r="D17" s="382">
        <f>'WS B S&amp;B Data'!D121</f>
        <v>0</v>
      </c>
      <c r="E17" s="436">
        <f>'WS C Other Costs'!H17</f>
        <v>0</v>
      </c>
      <c r="F17" s="382">
        <f>'WS B S&amp;B Data'!F121+'WS C Other Costs'!I17</f>
        <v>0</v>
      </c>
      <c r="G17" s="436">
        <f t="shared" si="0"/>
        <v>0</v>
      </c>
      <c r="I17" s="60"/>
      <c r="Q17" s="59"/>
    </row>
    <row r="18" spans="1:17" ht="16.399999999999999" customHeight="1" x14ac:dyDescent="0.35">
      <c r="A18" s="124" t="s">
        <v>42</v>
      </c>
      <c r="B18" s="84" t="s">
        <v>21</v>
      </c>
      <c r="C18" s="382">
        <f>'WS B S&amp;B Data'!C122</f>
        <v>0</v>
      </c>
      <c r="D18" s="382">
        <f>'WS B S&amp;B Data'!D122</f>
        <v>0</v>
      </c>
      <c r="E18" s="436">
        <f>'WS C Other Costs'!H18</f>
        <v>0</v>
      </c>
      <c r="F18" s="382">
        <f>'WS B S&amp;B Data'!F122+'WS C Other Costs'!I18</f>
        <v>0</v>
      </c>
      <c r="G18" s="436">
        <f t="shared" si="0"/>
        <v>0</v>
      </c>
      <c r="I18" s="60"/>
      <c r="Q18" s="59"/>
    </row>
    <row r="19" spans="1:17" ht="16.399999999999999" customHeight="1" x14ac:dyDescent="0.35">
      <c r="A19" s="124" t="s">
        <v>44</v>
      </c>
      <c r="B19" s="84" t="s">
        <v>101</v>
      </c>
      <c r="C19" s="382">
        <f>'WS B S&amp;B Data'!C123</f>
        <v>0</v>
      </c>
      <c r="D19" s="382">
        <f>'WS B S&amp;B Data'!D123</f>
        <v>0</v>
      </c>
      <c r="E19" s="436">
        <f>'WS C Other Costs'!H19</f>
        <v>0</v>
      </c>
      <c r="F19" s="382">
        <f>'WS B S&amp;B Data'!F123+'WS C Other Costs'!I19</f>
        <v>0</v>
      </c>
      <c r="G19" s="436">
        <f t="shared" si="0"/>
        <v>0</v>
      </c>
      <c r="I19" s="60"/>
      <c r="Q19" s="59"/>
    </row>
    <row r="20" spans="1:17" ht="16.399999999999999" customHeight="1" x14ac:dyDescent="0.35">
      <c r="A20" s="124" t="s">
        <v>98</v>
      </c>
      <c r="B20" s="84" t="s">
        <v>23</v>
      </c>
      <c r="C20" s="382">
        <f>'WS B S&amp;B Data'!C124</f>
        <v>0</v>
      </c>
      <c r="D20" s="382">
        <f>'WS B S&amp;B Data'!D124</f>
        <v>0</v>
      </c>
      <c r="E20" s="436">
        <f>'WS C Other Costs'!H20</f>
        <v>0</v>
      </c>
      <c r="F20" s="382">
        <f>'WS B S&amp;B Data'!F124+'WS C Other Costs'!I20</f>
        <v>0</v>
      </c>
      <c r="G20" s="436">
        <f t="shared" si="0"/>
        <v>0</v>
      </c>
      <c r="I20" s="60"/>
      <c r="Q20" s="59"/>
    </row>
    <row r="21" spans="1:17" ht="16.399999999999999" customHeight="1" x14ac:dyDescent="0.35">
      <c r="A21" s="124" t="s">
        <v>100</v>
      </c>
      <c r="B21" s="84" t="s">
        <v>113</v>
      </c>
      <c r="C21" s="382">
        <f>'WS B S&amp;B Data'!C125</f>
        <v>0</v>
      </c>
      <c r="D21" s="382">
        <f>'WS B S&amp;B Data'!D125</f>
        <v>0</v>
      </c>
      <c r="E21" s="436">
        <f>'WS C Other Costs'!H21</f>
        <v>0</v>
      </c>
      <c r="F21" s="382">
        <f>'WS B S&amp;B Data'!F125+'WS C Other Costs'!I21</f>
        <v>0</v>
      </c>
      <c r="G21" s="436">
        <f t="shared" si="0"/>
        <v>0</v>
      </c>
      <c r="I21" s="60"/>
      <c r="Q21" s="59"/>
    </row>
    <row r="22" spans="1:17" ht="16.399999999999999" customHeight="1" x14ac:dyDescent="0.35">
      <c r="A22" s="124" t="s">
        <v>106</v>
      </c>
      <c r="B22" s="84" t="s">
        <v>25</v>
      </c>
      <c r="C22" s="382">
        <f>'WS B S&amp;B Data'!C126</f>
        <v>0</v>
      </c>
      <c r="D22" s="382">
        <f>'WS B S&amp;B Data'!D126</f>
        <v>0</v>
      </c>
      <c r="E22" s="436">
        <f>'WS C Other Costs'!H22</f>
        <v>0</v>
      </c>
      <c r="F22" s="382">
        <f>'WS B S&amp;B Data'!F126+'WS C Other Costs'!I22</f>
        <v>0</v>
      </c>
      <c r="G22" s="436">
        <f t="shared" si="0"/>
        <v>0</v>
      </c>
      <c r="I22" s="60"/>
      <c r="Q22" s="59"/>
    </row>
    <row r="23" spans="1:17" ht="16.399999999999999" customHeight="1" x14ac:dyDescent="0.35">
      <c r="A23" s="124" t="s">
        <v>107</v>
      </c>
      <c r="B23" s="84" t="s">
        <v>102</v>
      </c>
      <c r="C23" s="382">
        <f>'WS B S&amp;B Data'!C127</f>
        <v>0</v>
      </c>
      <c r="D23" s="382">
        <f>'WS B S&amp;B Data'!D127</f>
        <v>0</v>
      </c>
      <c r="E23" s="436">
        <f>'WS C Other Costs'!H23</f>
        <v>0</v>
      </c>
      <c r="F23" s="382">
        <f>'WS B S&amp;B Data'!F127+'WS C Other Costs'!I23</f>
        <v>0</v>
      </c>
      <c r="G23" s="436">
        <f t="shared" si="0"/>
        <v>0</v>
      </c>
      <c r="I23" s="60"/>
      <c r="Q23" s="59"/>
    </row>
    <row r="24" spans="1:17" ht="16.399999999999999" customHeight="1" x14ac:dyDescent="0.35">
      <c r="A24" s="124" t="s">
        <v>108</v>
      </c>
      <c r="B24" s="84" t="s">
        <v>105</v>
      </c>
      <c r="C24" s="382">
        <f>'WS B S&amp;B Data'!C128</f>
        <v>0</v>
      </c>
      <c r="D24" s="382">
        <f>'WS B S&amp;B Data'!D128</f>
        <v>0</v>
      </c>
      <c r="E24" s="436">
        <f>'WS C Other Costs'!H24</f>
        <v>0</v>
      </c>
      <c r="F24" s="382">
        <f>'WS B S&amp;B Data'!F128+'WS C Other Costs'!I24</f>
        <v>0</v>
      </c>
      <c r="G24" s="436">
        <f t="shared" si="0"/>
        <v>0</v>
      </c>
      <c r="I24" s="60"/>
      <c r="Q24" s="59"/>
    </row>
    <row r="25" spans="1:17" ht="16.399999999999999" customHeight="1" x14ac:dyDescent="0.35">
      <c r="A25" s="124" t="s">
        <v>116</v>
      </c>
      <c r="B25" s="84" t="s">
        <v>43</v>
      </c>
      <c r="C25" s="382">
        <f>'WS B S&amp;B Data'!C129</f>
        <v>0</v>
      </c>
      <c r="D25" s="382">
        <f>'WS B S&amp;B Data'!D129</f>
        <v>0</v>
      </c>
      <c r="E25" s="436">
        <f>'WS C Other Costs'!H25</f>
        <v>0</v>
      </c>
      <c r="F25" s="382">
        <f>'WS B S&amp;B Data'!F129+'WS C Other Costs'!I25</f>
        <v>0</v>
      </c>
      <c r="G25" s="436">
        <f t="shared" si="0"/>
        <v>0</v>
      </c>
      <c r="I25" s="60"/>
      <c r="Q25" s="59"/>
    </row>
    <row r="26" spans="1:17" ht="16.399999999999999" customHeight="1" x14ac:dyDescent="0.35">
      <c r="A26" s="124" t="s">
        <v>109</v>
      </c>
      <c r="B26" s="84" t="s">
        <v>45</v>
      </c>
      <c r="C26" s="382">
        <f>'WS B S&amp;B Data'!C130</f>
        <v>0</v>
      </c>
      <c r="D26" s="382">
        <f>'WS B S&amp;B Data'!D130</f>
        <v>0</v>
      </c>
      <c r="E26" s="436">
        <f>'WS C Other Costs'!H26</f>
        <v>0</v>
      </c>
      <c r="F26" s="382">
        <f>'WS B S&amp;B Data'!F130+'WS C Other Costs'!I26</f>
        <v>0</v>
      </c>
      <c r="G26" s="436">
        <f t="shared" si="0"/>
        <v>0</v>
      </c>
      <c r="I26" s="60"/>
      <c r="Q26" s="59"/>
    </row>
    <row r="27" spans="1:17" ht="16.399999999999999" customHeight="1" x14ac:dyDescent="0.35">
      <c r="A27" s="124" t="s">
        <v>110</v>
      </c>
      <c r="B27" s="84" t="s">
        <v>99</v>
      </c>
      <c r="C27" s="382">
        <f>'WS B S&amp;B Data'!C131</f>
        <v>0</v>
      </c>
      <c r="D27" s="382">
        <f>'WS B S&amp;B Data'!D131</f>
        <v>0</v>
      </c>
      <c r="E27" s="436">
        <f>'WS C Other Costs'!H27</f>
        <v>0</v>
      </c>
      <c r="F27" s="382">
        <f>'WS B S&amp;B Data'!F131+'WS C Other Costs'!I27</f>
        <v>0</v>
      </c>
      <c r="G27" s="436">
        <f t="shared" si="0"/>
        <v>0</v>
      </c>
      <c r="I27" s="60"/>
      <c r="Q27" s="59"/>
    </row>
    <row r="28" spans="1:17" ht="16.399999999999999" customHeight="1" x14ac:dyDescent="0.35">
      <c r="A28" s="124" t="s">
        <v>111</v>
      </c>
      <c r="B28" s="84" t="s">
        <v>103</v>
      </c>
      <c r="C28" s="382">
        <f>'WS B S&amp;B Data'!C132</f>
        <v>0</v>
      </c>
      <c r="D28" s="382">
        <f>'WS B S&amp;B Data'!D132</f>
        <v>0</v>
      </c>
      <c r="E28" s="436">
        <f>'WS C Other Costs'!H28</f>
        <v>0</v>
      </c>
      <c r="F28" s="382">
        <f>'WS B S&amp;B Data'!F132+'WS C Other Costs'!I28</f>
        <v>0</v>
      </c>
      <c r="G28" s="436">
        <f t="shared" si="0"/>
        <v>0</v>
      </c>
      <c r="I28" s="60"/>
      <c r="Q28" s="59"/>
    </row>
    <row r="29" spans="1:17" ht="16.399999999999999" customHeight="1" x14ac:dyDescent="0.35">
      <c r="A29" s="124" t="s">
        <v>112</v>
      </c>
      <c r="B29" s="84" t="s">
        <v>127</v>
      </c>
      <c r="C29" s="382">
        <f>'WS B S&amp;B Data'!C133</f>
        <v>0</v>
      </c>
      <c r="D29" s="382">
        <f>'WS B S&amp;B Data'!D133</f>
        <v>0</v>
      </c>
      <c r="E29" s="436">
        <f>'WS C Other Costs'!H29</f>
        <v>0</v>
      </c>
      <c r="F29" s="382">
        <f>'WS B S&amp;B Data'!F133+'WS C Other Costs'!I29</f>
        <v>0</v>
      </c>
      <c r="G29" s="436">
        <f t="shared" si="0"/>
        <v>0</v>
      </c>
      <c r="Q29" s="53"/>
    </row>
    <row r="30" spans="1:17" ht="19.5" customHeight="1" thickBot="1" x14ac:dyDescent="0.4">
      <c r="A30" s="181"/>
      <c r="B30" s="189" t="s">
        <v>86</v>
      </c>
      <c r="C30" s="437">
        <f>SUM(C7:C29)</f>
        <v>0</v>
      </c>
      <c r="D30" s="437">
        <f>SUM(D7:D29)</f>
        <v>0</v>
      </c>
      <c r="E30" s="437">
        <f>SUM(E7:E29)</f>
        <v>0</v>
      </c>
      <c r="F30" s="437">
        <f>SUM(F7:F29)</f>
        <v>0</v>
      </c>
      <c r="G30" s="437">
        <f>SUM(G7:G29)</f>
        <v>0</v>
      </c>
      <c r="Q30" s="53"/>
    </row>
    <row r="31" spans="1:17" s="61" customFormat="1" ht="15.5" x14ac:dyDescent="0.3">
      <c r="A31" s="190" t="s">
        <v>285</v>
      </c>
      <c r="C31" s="190"/>
      <c r="D31" s="190"/>
      <c r="E31" s="190"/>
      <c r="F31" s="190"/>
      <c r="G31" s="190"/>
      <c r="H31" s="62"/>
      <c r="I31" s="62"/>
      <c r="J31" s="62"/>
      <c r="K31" s="62"/>
      <c r="L31" s="62"/>
    </row>
    <row r="32" spans="1:17" s="61" customFormat="1" ht="17.5" customHeight="1" x14ac:dyDescent="0.3">
      <c r="A32" s="190" t="s">
        <v>286</v>
      </c>
      <c r="B32" s="191"/>
      <c r="C32" s="191"/>
      <c r="D32" s="191"/>
      <c r="E32" s="191"/>
      <c r="F32" s="191"/>
      <c r="G32" s="191"/>
      <c r="H32" s="62"/>
      <c r="I32" s="62"/>
      <c r="J32" s="62"/>
      <c r="K32" s="62"/>
      <c r="L32" s="62"/>
    </row>
    <row r="33" spans="1:14" s="53" customFormat="1" ht="15.5" x14ac:dyDescent="0.35">
      <c r="A33" s="182"/>
      <c r="B33" s="182" t="s">
        <v>51</v>
      </c>
      <c r="C33" s="192">
        <f>Certification!$C$7</f>
        <v>0</v>
      </c>
      <c r="D33" s="192"/>
      <c r="E33" s="193"/>
      <c r="F33" s="193"/>
      <c r="G33" s="194"/>
      <c r="H33" s="63"/>
      <c r="I33" s="63"/>
      <c r="J33" s="63"/>
      <c r="K33" s="63"/>
      <c r="L33" s="63"/>
      <c r="M33" s="63"/>
      <c r="N33" s="63"/>
    </row>
    <row r="34" spans="1:14" s="53" customFormat="1" ht="17" customHeight="1" x14ac:dyDescent="0.35">
      <c r="A34" s="182"/>
      <c r="B34" s="182" t="s">
        <v>54</v>
      </c>
      <c r="C34" s="195">
        <f>Certification!$G$7</f>
        <v>0</v>
      </c>
      <c r="D34" s="192"/>
      <c r="E34" s="193"/>
      <c r="F34" s="193"/>
      <c r="G34" s="182"/>
      <c r="M34" s="64"/>
    </row>
    <row r="35" spans="1:14" s="53" customFormat="1" ht="15.5" x14ac:dyDescent="0.35">
      <c r="A35" s="182"/>
      <c r="B35" s="182" t="s">
        <v>0</v>
      </c>
      <c r="C35" s="192" t="str">
        <f>Certification!$A$5</f>
        <v>SFY 2020-21</v>
      </c>
      <c r="D35" s="192"/>
      <c r="E35" s="193"/>
      <c r="F35" s="193"/>
      <c r="G35" s="182"/>
      <c r="M35" s="64"/>
    </row>
    <row r="36" spans="1:14" s="53" customFormat="1" ht="5.25" customHeight="1" x14ac:dyDescent="0.35">
      <c r="A36" s="182"/>
      <c r="B36" s="182"/>
      <c r="C36" s="182"/>
      <c r="D36" s="182"/>
      <c r="E36" s="182"/>
      <c r="F36" s="182"/>
      <c r="G36" s="182"/>
      <c r="M36" s="64"/>
    </row>
    <row r="37" spans="1:14" ht="12.75" customHeight="1" x14ac:dyDescent="0.35">
      <c r="A37" s="181"/>
      <c r="B37" s="183"/>
      <c r="C37" s="196"/>
      <c r="D37" s="197"/>
      <c r="E37" s="197"/>
      <c r="F37" s="197"/>
      <c r="G37" s="197"/>
    </row>
    <row r="38" spans="1:14" s="53" customFormat="1" ht="12.75" customHeight="1" x14ac:dyDescent="0.35">
      <c r="A38" s="183"/>
      <c r="B38" s="183"/>
      <c r="C38" s="199"/>
      <c r="D38" s="199"/>
      <c r="E38" s="199"/>
      <c r="F38" s="199"/>
      <c r="G38" s="199"/>
      <c r="H38" s="65"/>
      <c r="I38" s="65"/>
      <c r="J38" s="65"/>
      <c r="K38" s="65"/>
      <c r="L38" s="65"/>
    </row>
    <row r="39" spans="1:14" s="53" customFormat="1" ht="15.5" x14ac:dyDescent="0.35">
      <c r="A39" s="183"/>
      <c r="B39" s="183"/>
      <c r="C39" s="198"/>
      <c r="D39" s="198"/>
      <c r="E39" s="198"/>
      <c r="F39" s="198"/>
      <c r="G39" s="198"/>
      <c r="H39" s="65"/>
      <c r="I39" s="65"/>
      <c r="J39" s="65"/>
      <c r="K39" s="65"/>
      <c r="L39" s="65"/>
    </row>
    <row r="40" spans="1:14" ht="12.75" customHeight="1" x14ac:dyDescent="0.35">
      <c r="A40" s="181"/>
      <c r="B40" s="183"/>
      <c r="C40" s="183"/>
      <c r="D40" s="183"/>
      <c r="E40" s="183"/>
      <c r="F40" s="183"/>
      <c r="G40" s="181"/>
      <c r="H40" s="55"/>
      <c r="I40" s="55"/>
      <c r="J40" s="55"/>
      <c r="K40" s="55"/>
      <c r="L40" s="66"/>
      <c r="M40" s="53"/>
    </row>
    <row r="41" spans="1:14" ht="15.5" x14ac:dyDescent="0.35">
      <c r="A41" s="181"/>
      <c r="B41" s="183"/>
      <c r="C41" s="181"/>
      <c r="D41" s="181"/>
      <c r="E41" s="181"/>
      <c r="F41" s="181"/>
      <c r="G41" s="200"/>
    </row>
    <row r="42" spans="1:14" ht="15.5" x14ac:dyDescent="0.35">
      <c r="A42" s="181"/>
      <c r="B42" s="181"/>
      <c r="C42" s="181"/>
      <c r="D42" s="181"/>
      <c r="E42" s="181"/>
      <c r="F42" s="181"/>
      <c r="G42" s="181"/>
    </row>
    <row r="43" spans="1:14" ht="15.5" x14ac:dyDescent="0.35">
      <c r="A43" s="181"/>
      <c r="B43" s="181"/>
      <c r="C43" s="181"/>
      <c r="D43" s="181"/>
      <c r="E43" s="181"/>
      <c r="F43" s="181"/>
      <c r="G43" s="181"/>
    </row>
    <row r="44" spans="1:14" ht="15.5" x14ac:dyDescent="0.35">
      <c r="A44" s="181"/>
      <c r="B44" s="181"/>
      <c r="C44" s="181"/>
      <c r="D44" s="181"/>
      <c r="E44" s="181"/>
      <c r="F44" s="181"/>
      <c r="G44" s="181"/>
    </row>
    <row r="45" spans="1:14" ht="15.5" x14ac:dyDescent="0.35">
      <c r="A45" s="181"/>
      <c r="B45" s="181"/>
      <c r="C45" s="181"/>
      <c r="D45" s="181"/>
      <c r="E45" s="181"/>
      <c r="F45" s="181"/>
      <c r="G45" s="181"/>
    </row>
    <row r="46" spans="1:14" ht="15.5" x14ac:dyDescent="0.35">
      <c r="A46" s="181"/>
      <c r="B46" s="181"/>
      <c r="C46" s="181"/>
      <c r="D46" s="181"/>
      <c r="E46" s="181"/>
      <c r="F46" s="181"/>
      <c r="G46" s="181"/>
    </row>
    <row r="47" spans="1:14" ht="15.5" x14ac:dyDescent="0.35">
      <c r="A47" s="181"/>
      <c r="B47" s="181"/>
      <c r="C47" s="181"/>
      <c r="D47" s="181"/>
      <c r="E47" s="181"/>
      <c r="F47" s="181"/>
      <c r="G47" s="181"/>
    </row>
    <row r="48" spans="1:14" ht="15.5" x14ac:dyDescent="0.35">
      <c r="A48" s="181"/>
      <c r="B48" s="181"/>
      <c r="C48" s="181"/>
      <c r="D48" s="181"/>
      <c r="E48" s="181"/>
      <c r="F48" s="181"/>
      <c r="G48" s="181"/>
    </row>
    <row r="49" spans="1:7" ht="15.5" x14ac:dyDescent="0.35">
      <c r="A49" s="181"/>
      <c r="B49" s="181"/>
      <c r="C49" s="181"/>
      <c r="D49" s="181"/>
      <c r="E49" s="181"/>
      <c r="F49" s="181"/>
      <c r="G49" s="181"/>
    </row>
    <row r="50" spans="1:7" ht="15.5" x14ac:dyDescent="0.35">
      <c r="A50" s="181"/>
      <c r="B50" s="181"/>
      <c r="C50" s="181"/>
      <c r="D50" s="181"/>
      <c r="E50" s="181"/>
      <c r="F50" s="181"/>
      <c r="G50" s="181"/>
    </row>
    <row r="51" spans="1:7" ht="15.5" x14ac:dyDescent="0.35">
      <c r="A51" s="181"/>
      <c r="B51" s="181"/>
      <c r="C51" s="181"/>
      <c r="D51" s="181"/>
      <c r="E51" s="181"/>
      <c r="F51" s="181"/>
      <c r="G51" s="181"/>
    </row>
    <row r="52" spans="1:7" ht="15.5" x14ac:dyDescent="0.35">
      <c r="A52" s="181"/>
      <c r="B52" s="181"/>
      <c r="C52" s="181"/>
      <c r="D52" s="181"/>
      <c r="E52" s="181"/>
      <c r="F52" s="181"/>
      <c r="G52" s="181"/>
    </row>
    <row r="53" spans="1:7" ht="15.5" x14ac:dyDescent="0.35">
      <c r="A53" s="181"/>
      <c r="B53" s="181"/>
      <c r="C53" s="181"/>
      <c r="D53" s="181"/>
      <c r="E53" s="181"/>
      <c r="F53" s="181"/>
      <c r="G53" s="181"/>
    </row>
    <row r="54" spans="1:7" ht="15.5" x14ac:dyDescent="0.35">
      <c r="A54" s="181"/>
      <c r="B54" s="181"/>
      <c r="C54" s="181"/>
      <c r="D54" s="181"/>
      <c r="E54" s="181"/>
      <c r="F54" s="181"/>
      <c r="G54" s="181"/>
    </row>
    <row r="55" spans="1:7" ht="15.5" x14ac:dyDescent="0.35">
      <c r="A55" s="181"/>
      <c r="B55" s="181"/>
      <c r="C55" s="181"/>
      <c r="D55" s="181"/>
      <c r="E55" s="181"/>
      <c r="F55" s="181"/>
      <c r="G55" s="181"/>
    </row>
    <row r="56" spans="1:7" ht="15.5" x14ac:dyDescent="0.35">
      <c r="A56" s="181"/>
      <c r="B56" s="181"/>
      <c r="C56" s="181"/>
      <c r="D56" s="181"/>
      <c r="E56" s="181"/>
      <c r="F56" s="181"/>
      <c r="G56" s="181"/>
    </row>
    <row r="57" spans="1:7" ht="15.5" x14ac:dyDescent="0.35">
      <c r="A57" s="181"/>
      <c r="B57" s="181"/>
      <c r="C57" s="181"/>
      <c r="D57" s="181"/>
      <c r="E57" s="181"/>
      <c r="F57" s="181"/>
      <c r="G57" s="181"/>
    </row>
    <row r="58" spans="1:7" ht="15.5" x14ac:dyDescent="0.35">
      <c r="A58" s="181"/>
      <c r="B58" s="181"/>
      <c r="C58" s="181"/>
      <c r="D58" s="181"/>
      <c r="E58" s="181"/>
      <c r="F58" s="181"/>
      <c r="G58" s="181"/>
    </row>
    <row r="59" spans="1:7" ht="15.5" x14ac:dyDescent="0.35">
      <c r="A59" s="181"/>
      <c r="B59" s="181"/>
      <c r="C59" s="181"/>
      <c r="D59" s="181"/>
      <c r="E59" s="181"/>
      <c r="F59" s="181"/>
      <c r="G59" s="181"/>
    </row>
    <row r="60" spans="1:7" ht="15.5" x14ac:dyDescent="0.35">
      <c r="A60" s="181"/>
      <c r="B60" s="181"/>
      <c r="C60" s="181"/>
      <c r="D60" s="181"/>
      <c r="E60" s="181"/>
      <c r="F60" s="181"/>
      <c r="G60" s="181"/>
    </row>
    <row r="61" spans="1:7" ht="15.5" x14ac:dyDescent="0.35">
      <c r="A61" s="181"/>
      <c r="B61" s="181"/>
      <c r="C61" s="181"/>
      <c r="D61" s="181"/>
      <c r="E61" s="181"/>
      <c r="F61" s="181"/>
      <c r="G61" s="181"/>
    </row>
    <row r="62" spans="1:7" ht="15.5" x14ac:dyDescent="0.35">
      <c r="A62" s="181"/>
      <c r="B62" s="181"/>
      <c r="C62" s="181"/>
      <c r="D62" s="181"/>
      <c r="E62" s="181"/>
      <c r="F62" s="181"/>
      <c r="G62" s="181"/>
    </row>
    <row r="63" spans="1:7" ht="15.5" x14ac:dyDescent="0.35">
      <c r="A63" s="181"/>
      <c r="B63" s="181"/>
      <c r="C63" s="181"/>
      <c r="D63" s="181"/>
      <c r="E63" s="181"/>
      <c r="F63" s="181"/>
      <c r="G63" s="181"/>
    </row>
    <row r="64" spans="1:7" ht="15.5" x14ac:dyDescent="0.35">
      <c r="A64" s="181"/>
      <c r="B64" s="181"/>
      <c r="C64" s="181"/>
      <c r="D64" s="181"/>
      <c r="E64" s="181"/>
      <c r="F64" s="181"/>
      <c r="G64" s="181"/>
    </row>
  </sheetData>
  <sheetProtection algorithmName="SHA-512" hashValue="nh+dlxo+to8dq5L9GEdMMPkAJhOsMPJ/UAbyThHn8DjY2dXQ/48gDe1AJgkSFgc4KJFp/pPeuXXwj0PxepzJEw==" saltValue="cuh3ex/hcWpOzrkIr9jsIA==" spinCount="100000" sheet="1" selectLockedCells="1"/>
  <protectedRanges>
    <protectedRange sqref="C7:C29" name="Range1_3"/>
    <protectedRange sqref="Q7:Q28" name="Range1_4"/>
  </protectedRanges>
  <dataValidations count="1">
    <dataValidation allowBlank="1" showInputMessage="1" showErrorMessage="1" prompt="No data input required on this worksheet" sqref="A1" xr:uid="{42605D83-0C65-4C77-AD1F-708583FED5AB}"/>
  </dataValidations>
  <printOptions horizontalCentered="1"/>
  <pageMargins left="0.2" right="0.2" top="0.28999999999999998" bottom="0.48" header="0.28999999999999998" footer="0.25"/>
  <pageSetup scale="90" orientation="landscape" r:id="rId1"/>
  <headerFooter alignWithMargins="0">
    <oddFooter>&amp;L&amp;"Arial,Regular"&amp;12DHCS 6299 (11/2021)&amp;R&amp;"Arial,Regular"&amp;12Page &amp;P</oddFooter>
  </headerFooter>
  <ignoredErrors>
    <ignoredError sqref="A7: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40"/>
  <sheetViews>
    <sheetView zoomScale="84" zoomScaleNormal="100" zoomScaleSheetLayoutView="100" workbookViewId="0">
      <selection activeCell="C11" sqref="C11"/>
    </sheetView>
  </sheetViews>
  <sheetFormatPr defaultColWidth="9.296875" defaultRowHeight="12.5" x14ac:dyDescent="0.25"/>
  <cols>
    <col min="1" max="1" width="3.796875" style="1" customWidth="1"/>
    <col min="2" max="2" width="42.69921875" style="1" customWidth="1"/>
    <col min="3" max="3" width="20.3984375" style="1" customWidth="1"/>
    <col min="4" max="4" width="19.3984375" style="1" customWidth="1"/>
    <col min="5" max="5" width="19.296875" style="1" customWidth="1"/>
    <col min="6" max="6" width="17.796875" style="1" customWidth="1"/>
    <col min="7" max="7" width="18.8984375" style="1" customWidth="1"/>
    <col min="8" max="8" width="19.796875" style="8" customWidth="1"/>
    <col min="9" max="9" width="17.5" style="1" customWidth="1"/>
    <col min="10" max="10" width="23.19921875" style="1" customWidth="1"/>
    <col min="11" max="16384" width="9.296875" style="1"/>
  </cols>
  <sheetData>
    <row r="1" spans="1:19" ht="15.5" x14ac:dyDescent="0.35">
      <c r="A1" s="312" t="s">
        <v>55</v>
      </c>
      <c r="S1" s="8"/>
    </row>
    <row r="2" spans="1:19" ht="15.5" x14ac:dyDescent="0.35">
      <c r="A2" s="325" t="s">
        <v>52</v>
      </c>
      <c r="B2" s="11"/>
      <c r="C2" s="11"/>
      <c r="D2" s="11"/>
      <c r="E2" s="11"/>
      <c r="F2" s="11"/>
      <c r="G2" s="11"/>
      <c r="I2" s="15"/>
      <c r="S2" s="8"/>
    </row>
    <row r="3" spans="1:19" ht="15.5" x14ac:dyDescent="0.35">
      <c r="A3" s="325" t="s">
        <v>35</v>
      </c>
      <c r="B3" s="11"/>
      <c r="C3" s="11"/>
      <c r="D3" s="11"/>
      <c r="E3" s="11"/>
      <c r="F3" s="11"/>
      <c r="G3" s="11"/>
      <c r="I3" s="15"/>
      <c r="J3" s="14"/>
      <c r="S3" s="8"/>
    </row>
    <row r="4" spans="1:19" ht="23" customHeight="1" x14ac:dyDescent="0.35">
      <c r="A4" s="316" t="s">
        <v>115</v>
      </c>
      <c r="B4" s="201"/>
      <c r="C4" s="73"/>
      <c r="D4" s="73"/>
      <c r="E4" s="73"/>
      <c r="F4" s="73"/>
      <c r="G4" s="73"/>
      <c r="H4" s="73"/>
      <c r="I4" s="73"/>
      <c r="J4" s="73"/>
      <c r="S4" s="8"/>
    </row>
    <row r="5" spans="1:19" ht="78" customHeight="1" x14ac:dyDescent="0.35">
      <c r="A5" s="88"/>
      <c r="B5" s="153" t="s">
        <v>34</v>
      </c>
      <c r="C5" s="203" t="s">
        <v>248</v>
      </c>
      <c r="D5" s="203" t="s">
        <v>249</v>
      </c>
      <c r="E5" s="203" t="s">
        <v>250</v>
      </c>
      <c r="F5" s="203" t="s">
        <v>251</v>
      </c>
      <c r="G5" s="203" t="s">
        <v>252</v>
      </c>
      <c r="H5" s="203" t="s">
        <v>197</v>
      </c>
      <c r="I5" s="203" t="s">
        <v>211</v>
      </c>
      <c r="J5" s="203" t="s">
        <v>189</v>
      </c>
    </row>
    <row r="6" spans="1:19" ht="16" customHeight="1" x14ac:dyDescent="0.35">
      <c r="A6" s="88"/>
      <c r="B6" s="204" t="s">
        <v>1</v>
      </c>
      <c r="C6" s="103" t="s">
        <v>2</v>
      </c>
      <c r="D6" s="103" t="s">
        <v>3</v>
      </c>
      <c r="E6" s="103" t="s">
        <v>4</v>
      </c>
      <c r="F6" s="103" t="s">
        <v>46</v>
      </c>
      <c r="G6" s="103" t="s">
        <v>5</v>
      </c>
      <c r="H6" s="205" t="s">
        <v>179</v>
      </c>
      <c r="I6" s="103" t="s">
        <v>196</v>
      </c>
      <c r="J6" s="103" t="s">
        <v>201</v>
      </c>
    </row>
    <row r="7" spans="1:19" ht="18" customHeight="1" x14ac:dyDescent="0.35">
      <c r="A7" s="124" t="s">
        <v>6</v>
      </c>
      <c r="B7" s="88" t="s">
        <v>7</v>
      </c>
      <c r="C7" s="239"/>
      <c r="D7" s="239"/>
      <c r="E7" s="239"/>
      <c r="F7" s="239"/>
      <c r="G7" s="239"/>
      <c r="H7" s="379">
        <f t="shared" ref="H7:H29" si="0">SUM(C7,D7,E7,F7,G7)</f>
        <v>0</v>
      </c>
      <c r="I7" s="239"/>
      <c r="J7" s="206"/>
    </row>
    <row r="8" spans="1:19" ht="18" customHeight="1" x14ac:dyDescent="0.35">
      <c r="A8" s="124" t="s">
        <v>8</v>
      </c>
      <c r="B8" s="88" t="s">
        <v>9</v>
      </c>
      <c r="C8" s="239"/>
      <c r="D8" s="239"/>
      <c r="E8" s="239"/>
      <c r="F8" s="239"/>
      <c r="G8" s="239"/>
      <c r="H8" s="380">
        <f t="shared" si="0"/>
        <v>0</v>
      </c>
      <c r="I8" s="239"/>
      <c r="J8" s="206"/>
    </row>
    <row r="9" spans="1:19" ht="18" customHeight="1" x14ac:dyDescent="0.35">
      <c r="A9" s="124" t="s">
        <v>10</v>
      </c>
      <c r="B9" s="84" t="s">
        <v>241</v>
      </c>
      <c r="C9" s="239"/>
      <c r="D9" s="239"/>
      <c r="E9" s="239"/>
      <c r="F9" s="239"/>
      <c r="G9" s="239"/>
      <c r="H9" s="380">
        <f t="shared" si="0"/>
        <v>0</v>
      </c>
      <c r="I9" s="239"/>
      <c r="J9" s="206"/>
    </row>
    <row r="10" spans="1:19" ht="18" customHeight="1" x14ac:dyDescent="0.35">
      <c r="A10" s="124" t="s">
        <v>11</v>
      </c>
      <c r="B10" s="84" t="s">
        <v>370</v>
      </c>
      <c r="C10" s="239"/>
      <c r="D10" s="239"/>
      <c r="E10" s="239"/>
      <c r="F10" s="239"/>
      <c r="G10" s="239"/>
      <c r="H10" s="380">
        <f t="shared" si="0"/>
        <v>0</v>
      </c>
      <c r="I10" s="239"/>
      <c r="J10" s="206"/>
    </row>
    <row r="11" spans="1:19" ht="18" customHeight="1" x14ac:dyDescent="0.35">
      <c r="A11" s="124" t="s">
        <v>12</v>
      </c>
      <c r="B11" s="84" t="s">
        <v>242</v>
      </c>
      <c r="C11" s="239"/>
      <c r="D11" s="239"/>
      <c r="E11" s="239"/>
      <c r="F11" s="239"/>
      <c r="G11" s="239"/>
      <c r="H11" s="380">
        <f t="shared" si="0"/>
        <v>0</v>
      </c>
      <c r="I11" s="239"/>
      <c r="J11" s="206"/>
    </row>
    <row r="12" spans="1:19" ht="18" customHeight="1" x14ac:dyDescent="0.35">
      <c r="A12" s="124" t="s">
        <v>14</v>
      </c>
      <c r="B12" s="88" t="s">
        <v>166</v>
      </c>
      <c r="C12" s="239"/>
      <c r="D12" s="239"/>
      <c r="E12" s="239"/>
      <c r="F12" s="239"/>
      <c r="G12" s="239"/>
      <c r="H12" s="380">
        <f t="shared" si="0"/>
        <v>0</v>
      </c>
      <c r="I12" s="239"/>
      <c r="J12" s="206"/>
    </row>
    <row r="13" spans="1:19" ht="18" customHeight="1" x14ac:dyDescent="0.35">
      <c r="A13" s="124" t="s">
        <v>16</v>
      </c>
      <c r="B13" s="88" t="s">
        <v>13</v>
      </c>
      <c r="C13" s="239"/>
      <c r="D13" s="239"/>
      <c r="E13" s="239"/>
      <c r="F13" s="239"/>
      <c r="G13" s="239"/>
      <c r="H13" s="380">
        <f t="shared" si="0"/>
        <v>0</v>
      </c>
      <c r="I13" s="239"/>
      <c r="J13" s="206"/>
    </row>
    <row r="14" spans="1:19" ht="18" customHeight="1" x14ac:dyDescent="0.35">
      <c r="A14" s="124" t="s">
        <v>18</v>
      </c>
      <c r="B14" s="88" t="s">
        <v>15</v>
      </c>
      <c r="C14" s="239"/>
      <c r="D14" s="239"/>
      <c r="E14" s="239"/>
      <c r="F14" s="239"/>
      <c r="G14" s="239"/>
      <c r="H14" s="380">
        <f t="shared" si="0"/>
        <v>0</v>
      </c>
      <c r="I14" s="239"/>
      <c r="J14" s="206"/>
    </row>
    <row r="15" spans="1:19" ht="18" customHeight="1" x14ac:dyDescent="0.35">
      <c r="A15" s="124" t="s">
        <v>20</v>
      </c>
      <c r="B15" s="88" t="s">
        <v>17</v>
      </c>
      <c r="C15" s="239"/>
      <c r="D15" s="239"/>
      <c r="E15" s="239"/>
      <c r="F15" s="239"/>
      <c r="G15" s="239"/>
      <c r="H15" s="380">
        <f t="shared" si="0"/>
        <v>0</v>
      </c>
      <c r="I15" s="239"/>
      <c r="J15" s="206"/>
    </row>
    <row r="16" spans="1:19" ht="18" customHeight="1" x14ac:dyDescent="0.35">
      <c r="A16" s="124" t="s">
        <v>22</v>
      </c>
      <c r="B16" s="84" t="s">
        <v>104</v>
      </c>
      <c r="C16" s="239"/>
      <c r="D16" s="239"/>
      <c r="E16" s="239"/>
      <c r="F16" s="239"/>
      <c r="G16" s="239"/>
      <c r="H16" s="380">
        <f t="shared" si="0"/>
        <v>0</v>
      </c>
      <c r="I16" s="239"/>
      <c r="J16" s="206"/>
    </row>
    <row r="17" spans="1:10" ht="18" customHeight="1" x14ac:dyDescent="0.35">
      <c r="A17" s="124" t="s">
        <v>24</v>
      </c>
      <c r="B17" s="88" t="s">
        <v>19</v>
      </c>
      <c r="C17" s="239"/>
      <c r="D17" s="239"/>
      <c r="E17" s="239"/>
      <c r="F17" s="239"/>
      <c r="G17" s="239"/>
      <c r="H17" s="380">
        <f t="shared" si="0"/>
        <v>0</v>
      </c>
      <c r="I17" s="239"/>
      <c r="J17" s="206"/>
    </row>
    <row r="18" spans="1:10" ht="18" customHeight="1" x14ac:dyDescent="0.35">
      <c r="A18" s="124" t="s">
        <v>42</v>
      </c>
      <c r="B18" s="88" t="s">
        <v>21</v>
      </c>
      <c r="C18" s="239"/>
      <c r="D18" s="239"/>
      <c r="E18" s="239"/>
      <c r="F18" s="239"/>
      <c r="G18" s="239"/>
      <c r="H18" s="380">
        <f t="shared" si="0"/>
        <v>0</v>
      </c>
      <c r="I18" s="239"/>
      <c r="J18" s="206"/>
    </row>
    <row r="19" spans="1:10" ht="18" customHeight="1" x14ac:dyDescent="0.35">
      <c r="A19" s="124" t="s">
        <v>44</v>
      </c>
      <c r="B19" s="84" t="s">
        <v>101</v>
      </c>
      <c r="C19" s="239"/>
      <c r="D19" s="239"/>
      <c r="E19" s="239"/>
      <c r="F19" s="239"/>
      <c r="G19" s="239"/>
      <c r="H19" s="380">
        <f t="shared" si="0"/>
        <v>0</v>
      </c>
      <c r="I19" s="239"/>
      <c r="J19" s="206"/>
    </row>
    <row r="20" spans="1:10" ht="18" customHeight="1" x14ac:dyDescent="0.35">
      <c r="A20" s="124" t="s">
        <v>98</v>
      </c>
      <c r="B20" s="88" t="s">
        <v>23</v>
      </c>
      <c r="C20" s="239"/>
      <c r="D20" s="239"/>
      <c r="E20" s="239"/>
      <c r="F20" s="239"/>
      <c r="G20" s="239"/>
      <c r="H20" s="380">
        <f t="shared" si="0"/>
        <v>0</v>
      </c>
      <c r="I20" s="239"/>
      <c r="J20" s="206"/>
    </row>
    <row r="21" spans="1:10" ht="18" customHeight="1" x14ac:dyDescent="0.35">
      <c r="A21" s="124" t="s">
        <v>100</v>
      </c>
      <c r="B21" s="84" t="s">
        <v>113</v>
      </c>
      <c r="C21" s="239"/>
      <c r="D21" s="239"/>
      <c r="E21" s="239"/>
      <c r="F21" s="239"/>
      <c r="G21" s="239"/>
      <c r="H21" s="380">
        <f t="shared" si="0"/>
        <v>0</v>
      </c>
      <c r="I21" s="239"/>
      <c r="J21" s="206"/>
    </row>
    <row r="22" spans="1:10" ht="18" customHeight="1" x14ac:dyDescent="0.35">
      <c r="A22" s="124" t="s">
        <v>106</v>
      </c>
      <c r="B22" s="88" t="s">
        <v>25</v>
      </c>
      <c r="C22" s="239"/>
      <c r="D22" s="239"/>
      <c r="E22" s="239"/>
      <c r="F22" s="239"/>
      <c r="G22" s="239"/>
      <c r="H22" s="380">
        <f t="shared" si="0"/>
        <v>0</v>
      </c>
      <c r="I22" s="239"/>
      <c r="J22" s="206"/>
    </row>
    <row r="23" spans="1:10" ht="18" customHeight="1" x14ac:dyDescent="0.35">
      <c r="A23" s="124" t="s">
        <v>107</v>
      </c>
      <c r="B23" s="84" t="s">
        <v>102</v>
      </c>
      <c r="C23" s="239"/>
      <c r="D23" s="239"/>
      <c r="E23" s="239"/>
      <c r="F23" s="239"/>
      <c r="G23" s="239"/>
      <c r="H23" s="380">
        <f t="shared" si="0"/>
        <v>0</v>
      </c>
      <c r="I23" s="239"/>
      <c r="J23" s="206"/>
    </row>
    <row r="24" spans="1:10" ht="18" customHeight="1" x14ac:dyDescent="0.35">
      <c r="A24" s="124" t="s">
        <v>108</v>
      </c>
      <c r="B24" s="84" t="s">
        <v>105</v>
      </c>
      <c r="C24" s="239"/>
      <c r="D24" s="239"/>
      <c r="E24" s="239"/>
      <c r="F24" s="239"/>
      <c r="G24" s="239"/>
      <c r="H24" s="380">
        <f t="shared" si="0"/>
        <v>0</v>
      </c>
      <c r="I24" s="239"/>
      <c r="J24" s="206"/>
    </row>
    <row r="25" spans="1:10" ht="18" customHeight="1" x14ac:dyDescent="0.35">
      <c r="A25" s="124" t="s">
        <v>116</v>
      </c>
      <c r="B25" s="202" t="s">
        <v>43</v>
      </c>
      <c r="C25" s="239"/>
      <c r="D25" s="239"/>
      <c r="E25" s="239"/>
      <c r="F25" s="239"/>
      <c r="G25" s="239"/>
      <c r="H25" s="380">
        <f t="shared" si="0"/>
        <v>0</v>
      </c>
      <c r="I25" s="239"/>
      <c r="J25" s="206"/>
    </row>
    <row r="26" spans="1:10" ht="18" customHeight="1" x14ac:dyDescent="0.35">
      <c r="A26" s="124" t="s">
        <v>109</v>
      </c>
      <c r="B26" s="90" t="s">
        <v>45</v>
      </c>
      <c r="C26" s="239"/>
      <c r="D26" s="239"/>
      <c r="E26" s="239"/>
      <c r="F26" s="239"/>
      <c r="G26" s="239"/>
      <c r="H26" s="380">
        <f t="shared" si="0"/>
        <v>0</v>
      </c>
      <c r="I26" s="239"/>
      <c r="J26" s="206"/>
    </row>
    <row r="27" spans="1:10" ht="18" customHeight="1" x14ac:dyDescent="0.35">
      <c r="A27" s="124" t="s">
        <v>110</v>
      </c>
      <c r="B27" s="84" t="s">
        <v>99</v>
      </c>
      <c r="C27" s="239"/>
      <c r="D27" s="239"/>
      <c r="E27" s="239"/>
      <c r="F27" s="239"/>
      <c r="G27" s="239"/>
      <c r="H27" s="380">
        <f t="shared" si="0"/>
        <v>0</v>
      </c>
      <c r="I27" s="239"/>
      <c r="J27" s="206"/>
    </row>
    <row r="28" spans="1:10" ht="18" customHeight="1" x14ac:dyDescent="0.35">
      <c r="A28" s="124" t="s">
        <v>111</v>
      </c>
      <c r="B28" s="84" t="s">
        <v>103</v>
      </c>
      <c r="C28" s="239"/>
      <c r="D28" s="239"/>
      <c r="E28" s="239"/>
      <c r="F28" s="239"/>
      <c r="G28" s="239"/>
      <c r="H28" s="380">
        <f t="shared" si="0"/>
        <v>0</v>
      </c>
      <c r="I28" s="239"/>
      <c r="J28" s="206"/>
    </row>
    <row r="29" spans="1:10" ht="18" customHeight="1" x14ac:dyDescent="0.35">
      <c r="A29" s="124" t="s">
        <v>112</v>
      </c>
      <c r="B29" s="84" t="s">
        <v>127</v>
      </c>
      <c r="C29" s="239"/>
      <c r="D29" s="239"/>
      <c r="E29" s="239"/>
      <c r="F29" s="239"/>
      <c r="G29" s="239"/>
      <c r="H29" s="380">
        <f t="shared" si="0"/>
        <v>0</v>
      </c>
      <c r="I29" s="239"/>
      <c r="J29" s="206"/>
    </row>
    <row r="30" spans="1:10" ht="26.25" customHeight="1" x14ac:dyDescent="0.35">
      <c r="A30" s="88"/>
      <c r="B30" s="207" t="s">
        <v>86</v>
      </c>
      <c r="C30" s="439">
        <f t="shared" ref="C30:I30" si="1">SUM(C7:C29)</f>
        <v>0</v>
      </c>
      <c r="D30" s="439">
        <f t="shared" si="1"/>
        <v>0</v>
      </c>
      <c r="E30" s="439">
        <f t="shared" si="1"/>
        <v>0</v>
      </c>
      <c r="F30" s="439">
        <f t="shared" si="1"/>
        <v>0</v>
      </c>
      <c r="G30" s="439">
        <f t="shared" si="1"/>
        <v>0</v>
      </c>
      <c r="H30" s="439">
        <f t="shared" si="1"/>
        <v>0</v>
      </c>
      <c r="I30" s="439">
        <f t="shared" si="1"/>
        <v>0</v>
      </c>
      <c r="J30" s="208"/>
    </row>
    <row r="31" spans="1:10" ht="23.5" customHeight="1" x14ac:dyDescent="0.35">
      <c r="A31" s="209"/>
      <c r="B31" s="209"/>
      <c r="C31" s="440"/>
      <c r="D31" s="440"/>
      <c r="E31" s="440"/>
      <c r="F31" s="440"/>
      <c r="G31" s="441" t="s">
        <v>345</v>
      </c>
      <c r="H31" s="439">
        <f>'C.1 Equip Depreciation'!L38</f>
        <v>0</v>
      </c>
      <c r="I31" s="442"/>
      <c r="J31" s="88"/>
    </row>
    <row r="32" spans="1:10" ht="23.5" customHeight="1" x14ac:dyDescent="0.35">
      <c r="A32" s="209"/>
      <c r="B32" s="209"/>
      <c r="C32" s="440"/>
      <c r="D32" s="440"/>
      <c r="E32" s="440"/>
      <c r="F32" s="440"/>
      <c r="G32" s="441" t="s">
        <v>176</v>
      </c>
      <c r="H32" s="439">
        <f>H30+H31</f>
        <v>0</v>
      </c>
      <c r="I32" s="442"/>
      <c r="J32" s="88"/>
    </row>
    <row r="33" spans="1:10" ht="15.5" x14ac:dyDescent="0.35">
      <c r="A33" s="88" t="s">
        <v>51</v>
      </c>
      <c r="B33" s="88"/>
      <c r="C33" s="178"/>
      <c r="D33" s="210">
        <f>Certification!$C$7</f>
        <v>0</v>
      </c>
      <c r="E33" s="178"/>
      <c r="F33" s="211"/>
      <c r="G33" s="211"/>
      <c r="H33" s="211"/>
      <c r="I33" s="88"/>
      <c r="J33" s="88"/>
    </row>
    <row r="34" spans="1:10" ht="15.5" x14ac:dyDescent="0.35">
      <c r="A34" s="88" t="s">
        <v>54</v>
      </c>
      <c r="B34" s="88"/>
      <c r="C34" s="302"/>
      <c r="D34" s="212">
        <f>Certification!$G$7</f>
        <v>0</v>
      </c>
      <c r="E34" s="302"/>
      <c r="F34" s="88"/>
      <c r="G34" s="88"/>
      <c r="H34" s="162"/>
      <c r="I34" s="88"/>
      <c r="J34" s="88"/>
    </row>
    <row r="35" spans="1:10" ht="15.5" x14ac:dyDescent="0.35">
      <c r="A35" s="88" t="s">
        <v>0</v>
      </c>
      <c r="B35" s="88"/>
      <c r="C35" s="301"/>
      <c r="D35" s="145" t="str">
        <f>Certification!$A$5</f>
        <v>SFY 2020-21</v>
      </c>
      <c r="E35" s="301"/>
      <c r="F35" s="88"/>
      <c r="G35" s="88"/>
      <c r="H35" s="162"/>
      <c r="I35" s="88"/>
      <c r="J35" s="88"/>
    </row>
    <row r="37" spans="1:10" x14ac:dyDescent="0.25">
      <c r="A37" s="15"/>
      <c r="B37" s="15"/>
      <c r="C37" s="15"/>
      <c r="D37" s="15"/>
      <c r="E37" s="15"/>
      <c r="F37" s="15"/>
      <c r="G37" s="15"/>
      <c r="H37" s="15"/>
    </row>
    <row r="40" spans="1:10" x14ac:dyDescent="0.25">
      <c r="H40" s="1"/>
    </row>
  </sheetData>
  <sheetProtection algorithmName="SHA-512" hashValue="chJ0QWcOSZYVFnVoqja5iVOYh7itmEuab3SBXYro4izZCVPixleccOs3IJhDzMtZHlHgPVhLlCKIYd0py0R8sQ==" saltValue="lptzsTpb/HQKhL6x9dcqaw==" spinCount="100000" sheet="1" selectLockedCells="1"/>
  <protectedRanges>
    <protectedRange sqref="I7:J29 C7:G29" name="Range1"/>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count="8">
    <dataValidation allowBlank="1" showInputMessage="1" showErrorMessage="1" prompt="Enter Materials, Supplies and Reference Materials Expenditures" sqref="C7 C8 C9 C10 C11 C12 C13 C14 C15 C16 C17 C18 C19 C20 C21 C22 C23 C24 C25 C26 C27 C28 C29" xr:uid="{CF54EDA5-7A88-4A65-91EF-58A0DFAEE3BD}"/>
    <dataValidation allowBlank="1" showInputMessage="1" showErrorMessage="1" prompt="Enter Non-capitalized Equipment Expenditures" sqref="D7 D8 D9 D10 D11 D12 D13 D14 D15 D16 D17 D18 D19 D20 D21 D22 D23 D24 D25 D26 D27 D28 D29" xr:uid="{F28CC020-F594-4474-A3A0-D6467A96A788}"/>
    <dataValidation allowBlank="1" showInputMessage="1" showErrorMessage="1" prompt="Enter Travel and Conference Expenditures" sqref="E7 E8 E9 E10 E11 E12 E13 E14 E15 E16 E17 E18 E19 E20 E21 E22 E23 E24 E25 E26 E27 E28 E29" xr:uid="{206AF7F1-015C-46FD-804F-535158E2AC8F}"/>
    <dataValidation allowBlank="1" showInputMessage="1" showErrorMessage="1" prompt="Enter Dues and Membership Expenditures " sqref="F7 F8 F9 F10 F11 F12 F13 F14 F15 F16 F17 F18 F19 F20 F21 F22 F23 F24 F25 F26 F27 F28 F29" xr:uid="{762900D5-D4D4-4AF5-B854-471DD3005BF0}"/>
    <dataValidation allowBlank="1" showInputMessage="1" showErrorMessage="1" prompt="Enter Communications Expenditures" sqref="G7 G8 G9 G10 G11 G12 G13 G14 G15 G16 G17 G18 G19 G20 G21 G22 G23 G24 G25 G26 G27 G28 G29" xr:uid="{D89654DB-AF66-48D3-89D3-7FF657D4F53D}"/>
    <dataValidation allowBlank="1" showInputMessage="1" showErrorMessage="1" prompt="Report any federal revenues your LEA received.  LEA Medi-Cal Billing Option Program reimbursement is not considered to be federal funds on the CRCS." sqref="I7 I8 I9 I10 I11 I12 I13 I14 I15 I16 I17 I18 I19 I20 I21 I22 I23 I24 I25 I26 I27 I28 I29" xr:uid="{1E724ED6-4FDD-4BC4-89DB-2BECD8C26BB1}"/>
    <dataValidation allowBlank="1" showInputMessage="1" showErrorMessage="1" prompt="Enter the revenue account number(s) where the revenues reported in Column G are booked in your SACS system. " sqref="J7 J8 J9 J10 J11 J12 J13 J14 J15 J16 J17 J18 J19 J20 J21 J22 J23 J24 J25 J26 J27 J28 J29" xr:uid="{5F4C5C13-4E44-4D87-8A35-B584CF76BBC2}"/>
    <dataValidation allowBlank="1" showInputMessage="1" showErrorMessage="1" prompt="Press TAB to move input areas" sqref="A1" xr:uid="{7FEDD71A-53CA-47B0-B43F-30C6818A4400}"/>
  </dataValidations>
  <printOptions horizontalCentered="1"/>
  <pageMargins left="0.1" right="0.1" top="0.26" bottom="0.1" header="0.26" footer="0.16"/>
  <pageSetup scale="75" orientation="landscape" r:id="rId4"/>
  <headerFooter>
    <oddFooter xml:space="preserve">&amp;L&amp;"Arial,Regular"&amp;12DHCS 6299 (11/2021)&amp;C &amp;R&amp;"Arial,Regular"&amp;12Page &amp;P </oddFooter>
  </headerFooter>
  <ignoredErrors>
    <ignoredError sqref="A7: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0"/>
  <sheetViews>
    <sheetView zoomScale="85" zoomScaleNormal="100" workbookViewId="0">
      <selection activeCell="H10" sqref="H10"/>
    </sheetView>
  </sheetViews>
  <sheetFormatPr defaultColWidth="9.19921875" defaultRowHeight="14" x14ac:dyDescent="0.3"/>
  <cols>
    <col min="1" max="1" width="12.296875" style="22" customWidth="1"/>
    <col min="2" max="2" width="23.796875" style="41" customWidth="1"/>
    <col min="3" max="3" width="12.5" style="42" customWidth="1"/>
    <col min="4" max="4" width="10.796875" style="43" customWidth="1"/>
    <col min="5" max="5" width="18.09765625" style="36" customWidth="1"/>
    <col min="6" max="6" width="18.8984375" style="36" customWidth="1"/>
    <col min="7" max="7" width="16.296875" style="36" customWidth="1"/>
    <col min="8" max="8" width="17.3984375" style="36" customWidth="1"/>
    <col min="9" max="9" width="14.19921875" style="36" customWidth="1"/>
    <col min="10" max="10" width="11.59765625" style="36" customWidth="1"/>
    <col min="11" max="11" width="16.59765625" style="36" customWidth="1"/>
    <col min="12" max="12" width="17.8984375" style="41" customWidth="1"/>
    <col min="13" max="13" width="3.69921875" style="22" customWidth="1"/>
    <col min="14" max="20" width="9.19921875" style="22"/>
    <col min="21" max="21" width="0" style="22" hidden="1" customWidth="1"/>
    <col min="22" max="16384" width="9.19921875" style="22"/>
  </cols>
  <sheetData>
    <row r="1" spans="1:21" s="1" customFormat="1" ht="15.5" x14ac:dyDescent="0.35">
      <c r="A1" s="312" t="s">
        <v>55</v>
      </c>
    </row>
    <row r="2" spans="1:21" s="1" customFormat="1" ht="15.5" x14ac:dyDescent="0.35">
      <c r="A2" s="325" t="s">
        <v>52</v>
      </c>
    </row>
    <row r="3" spans="1:21" s="1" customFormat="1" ht="15.5" x14ac:dyDescent="0.35">
      <c r="A3" s="325" t="s">
        <v>35</v>
      </c>
    </row>
    <row r="4" spans="1:21" s="1" customFormat="1" ht="23.5" customHeight="1" thickBot="1" x14ac:dyDescent="0.4">
      <c r="A4" s="316" t="s">
        <v>175</v>
      </c>
      <c r="B4" s="72"/>
      <c r="C4" s="72"/>
      <c r="D4" s="72"/>
      <c r="E4" s="72"/>
      <c r="F4" s="72"/>
      <c r="G4" s="72"/>
      <c r="H4" s="72"/>
      <c r="I4" s="72"/>
      <c r="J4" s="72"/>
      <c r="K4" s="72"/>
      <c r="L4" s="72"/>
      <c r="M4" s="31"/>
      <c r="N4" s="31"/>
    </row>
    <row r="5" spans="1:21" s="35" customFormat="1" ht="93.5" thickBot="1" x14ac:dyDescent="0.4">
      <c r="A5" s="213" t="s">
        <v>154</v>
      </c>
      <c r="B5" s="213" t="s">
        <v>155</v>
      </c>
      <c r="C5" s="214" t="s">
        <v>205</v>
      </c>
      <c r="D5" s="214" t="s">
        <v>156</v>
      </c>
      <c r="E5" s="215" t="s">
        <v>202</v>
      </c>
      <c r="F5" s="215" t="s">
        <v>212</v>
      </c>
      <c r="G5" s="215" t="s">
        <v>190</v>
      </c>
      <c r="H5" s="215" t="s">
        <v>174</v>
      </c>
      <c r="I5" s="215" t="s">
        <v>173</v>
      </c>
      <c r="J5" s="214" t="s">
        <v>206</v>
      </c>
      <c r="K5" s="215" t="s">
        <v>157</v>
      </c>
      <c r="L5" s="216" t="s">
        <v>158</v>
      </c>
      <c r="M5" s="33"/>
      <c r="N5" s="34"/>
    </row>
    <row r="6" spans="1:21" s="35" customFormat="1" ht="16" thickBot="1" x14ac:dyDescent="0.4">
      <c r="A6" s="217" t="s">
        <v>207</v>
      </c>
      <c r="B6" s="218"/>
      <c r="C6" s="219"/>
      <c r="D6" s="219"/>
      <c r="E6" s="220"/>
      <c r="F6" s="220"/>
      <c r="G6" s="220"/>
      <c r="H6" s="220"/>
      <c r="I6" s="220"/>
      <c r="J6" s="220"/>
      <c r="K6" s="220"/>
      <c r="L6" s="221"/>
      <c r="M6" s="33"/>
      <c r="N6" s="34"/>
    </row>
    <row r="7" spans="1:21" s="46" customFormat="1" ht="15.5" x14ac:dyDescent="0.35">
      <c r="A7" s="222"/>
      <c r="B7" s="223"/>
      <c r="C7" s="224"/>
      <c r="D7" s="225"/>
      <c r="E7" s="371"/>
      <c r="F7" s="372"/>
      <c r="G7" s="226"/>
      <c r="H7" s="373" t="str">
        <f>IF(D7&gt;0,((E7-F7)/D7)," ")</f>
        <v xml:space="preserve"> </v>
      </c>
      <c r="I7" s="227"/>
      <c r="J7" s="228"/>
      <c r="K7" s="375"/>
      <c r="L7" s="375"/>
      <c r="M7" s="44"/>
      <c r="N7" s="45"/>
    </row>
    <row r="8" spans="1:21" s="46" customFormat="1" ht="15.5" x14ac:dyDescent="0.35">
      <c r="A8" s="222"/>
      <c r="B8" s="223"/>
      <c r="C8" s="224"/>
      <c r="D8" s="225"/>
      <c r="E8" s="371"/>
      <c r="F8" s="372"/>
      <c r="G8" s="226"/>
      <c r="H8" s="374" t="str">
        <f>IF(D8&gt;0,((E8-F8)/D8)," ")</f>
        <v xml:space="preserve"> </v>
      </c>
      <c r="I8" s="227"/>
      <c r="J8" s="228"/>
      <c r="K8" s="375"/>
      <c r="L8" s="375"/>
      <c r="M8" s="47"/>
      <c r="N8" s="45"/>
      <c r="U8" s="46" t="s">
        <v>60</v>
      </c>
    </row>
    <row r="9" spans="1:21" s="46" customFormat="1" ht="15.5" x14ac:dyDescent="0.35">
      <c r="A9" s="222"/>
      <c r="B9" s="223"/>
      <c r="C9" s="224"/>
      <c r="D9" s="225"/>
      <c r="E9" s="371"/>
      <c r="F9" s="372"/>
      <c r="G9" s="226"/>
      <c r="H9" s="374" t="str">
        <f t="shared" ref="H9:H37" si="0">IF(D9&gt;0,((E9-F9)/D9)," ")</f>
        <v xml:space="preserve"> </v>
      </c>
      <c r="I9" s="227"/>
      <c r="J9" s="228"/>
      <c r="K9" s="375"/>
      <c r="L9" s="375"/>
      <c r="M9" s="47"/>
      <c r="N9" s="45"/>
      <c r="U9" s="46" t="s">
        <v>59</v>
      </c>
    </row>
    <row r="10" spans="1:21" s="46" customFormat="1" ht="15.5" x14ac:dyDescent="0.35">
      <c r="A10" s="222"/>
      <c r="B10" s="223"/>
      <c r="C10" s="224"/>
      <c r="D10" s="225"/>
      <c r="E10" s="371"/>
      <c r="F10" s="372"/>
      <c r="G10" s="226"/>
      <c r="H10" s="374" t="str">
        <f t="shared" si="0"/>
        <v xml:space="preserve"> </v>
      </c>
      <c r="I10" s="227"/>
      <c r="J10" s="228"/>
      <c r="K10" s="375"/>
      <c r="L10" s="375"/>
      <c r="M10" s="47"/>
      <c r="N10" s="45"/>
    </row>
    <row r="11" spans="1:21" s="46" customFormat="1" ht="15.5" x14ac:dyDescent="0.35">
      <c r="A11" s="222"/>
      <c r="B11" s="223"/>
      <c r="C11" s="224"/>
      <c r="D11" s="225"/>
      <c r="E11" s="371"/>
      <c r="F11" s="372"/>
      <c r="G11" s="226"/>
      <c r="H11" s="374" t="str">
        <f t="shared" si="0"/>
        <v xml:space="preserve"> </v>
      </c>
      <c r="I11" s="227"/>
      <c r="J11" s="228"/>
      <c r="K11" s="375"/>
      <c r="L11" s="375"/>
      <c r="M11" s="47"/>
      <c r="N11" s="45"/>
    </row>
    <row r="12" spans="1:21" s="46" customFormat="1" ht="15.5" x14ac:dyDescent="0.35">
      <c r="A12" s="222"/>
      <c r="B12" s="223"/>
      <c r="C12" s="224"/>
      <c r="D12" s="225"/>
      <c r="E12" s="371"/>
      <c r="F12" s="372"/>
      <c r="G12" s="226"/>
      <c r="H12" s="374" t="str">
        <f t="shared" si="0"/>
        <v xml:space="preserve"> </v>
      </c>
      <c r="I12" s="227"/>
      <c r="J12" s="228"/>
      <c r="K12" s="375"/>
      <c r="L12" s="375"/>
      <c r="M12" s="47"/>
      <c r="N12" s="45"/>
    </row>
    <row r="13" spans="1:21" s="46" customFormat="1" ht="15.5" x14ac:dyDescent="0.35">
      <c r="A13" s="222"/>
      <c r="B13" s="223"/>
      <c r="C13" s="224"/>
      <c r="D13" s="225"/>
      <c r="E13" s="371"/>
      <c r="F13" s="372"/>
      <c r="G13" s="226"/>
      <c r="H13" s="374" t="str">
        <f t="shared" si="0"/>
        <v xml:space="preserve"> </v>
      </c>
      <c r="I13" s="227"/>
      <c r="J13" s="228"/>
      <c r="K13" s="375"/>
      <c r="L13" s="375"/>
      <c r="M13" s="47"/>
      <c r="N13" s="45"/>
    </row>
    <row r="14" spans="1:21" s="46" customFormat="1" ht="15.5" x14ac:dyDescent="0.35">
      <c r="A14" s="222"/>
      <c r="B14" s="223"/>
      <c r="C14" s="224"/>
      <c r="D14" s="225"/>
      <c r="E14" s="371"/>
      <c r="F14" s="372"/>
      <c r="G14" s="226"/>
      <c r="H14" s="374" t="str">
        <f t="shared" si="0"/>
        <v xml:space="preserve"> </v>
      </c>
      <c r="I14" s="227"/>
      <c r="J14" s="228"/>
      <c r="K14" s="375"/>
      <c r="L14" s="375"/>
      <c r="M14" s="47"/>
      <c r="N14" s="45"/>
    </row>
    <row r="15" spans="1:21" s="46" customFormat="1" ht="15.5" x14ac:dyDescent="0.35">
      <c r="A15" s="222"/>
      <c r="B15" s="223"/>
      <c r="C15" s="224"/>
      <c r="D15" s="225"/>
      <c r="E15" s="371"/>
      <c r="F15" s="372"/>
      <c r="G15" s="226"/>
      <c r="H15" s="374" t="str">
        <f t="shared" si="0"/>
        <v xml:space="preserve"> </v>
      </c>
      <c r="I15" s="227"/>
      <c r="J15" s="228"/>
      <c r="K15" s="375"/>
      <c r="L15" s="375"/>
      <c r="M15" s="47"/>
      <c r="N15" s="45"/>
    </row>
    <row r="16" spans="1:21" s="46" customFormat="1" ht="15.5" x14ac:dyDescent="0.35">
      <c r="A16" s="222"/>
      <c r="B16" s="223"/>
      <c r="C16" s="224"/>
      <c r="D16" s="225"/>
      <c r="E16" s="371"/>
      <c r="F16" s="372"/>
      <c r="G16" s="226"/>
      <c r="H16" s="374" t="str">
        <f t="shared" si="0"/>
        <v xml:space="preserve"> </v>
      </c>
      <c r="I16" s="227"/>
      <c r="J16" s="228"/>
      <c r="K16" s="375"/>
      <c r="L16" s="375"/>
      <c r="M16" s="47"/>
      <c r="N16" s="45"/>
    </row>
    <row r="17" spans="1:14" s="46" customFormat="1" ht="15.5" x14ac:dyDescent="0.35">
      <c r="A17" s="222"/>
      <c r="B17" s="223"/>
      <c r="C17" s="224"/>
      <c r="D17" s="225"/>
      <c r="E17" s="371"/>
      <c r="F17" s="372"/>
      <c r="G17" s="226"/>
      <c r="H17" s="374" t="str">
        <f t="shared" si="0"/>
        <v xml:space="preserve"> </v>
      </c>
      <c r="I17" s="227"/>
      <c r="J17" s="228"/>
      <c r="K17" s="375"/>
      <c r="L17" s="375"/>
      <c r="M17" s="47"/>
      <c r="N17" s="45"/>
    </row>
    <row r="18" spans="1:14" s="46" customFormat="1" ht="15.5" x14ac:dyDescent="0.35">
      <c r="A18" s="222"/>
      <c r="B18" s="223"/>
      <c r="C18" s="224"/>
      <c r="D18" s="225"/>
      <c r="E18" s="371"/>
      <c r="F18" s="372"/>
      <c r="G18" s="226"/>
      <c r="H18" s="374" t="str">
        <f t="shared" si="0"/>
        <v xml:space="preserve"> </v>
      </c>
      <c r="I18" s="227"/>
      <c r="J18" s="228"/>
      <c r="K18" s="375"/>
      <c r="L18" s="375"/>
      <c r="M18" s="47"/>
      <c r="N18" s="45"/>
    </row>
    <row r="19" spans="1:14" s="46" customFormat="1" ht="15.5" x14ac:dyDescent="0.35">
      <c r="A19" s="222"/>
      <c r="B19" s="223"/>
      <c r="C19" s="224"/>
      <c r="D19" s="225"/>
      <c r="E19" s="371"/>
      <c r="F19" s="372"/>
      <c r="G19" s="226"/>
      <c r="H19" s="374" t="str">
        <f t="shared" si="0"/>
        <v xml:space="preserve"> </v>
      </c>
      <c r="I19" s="227"/>
      <c r="J19" s="228"/>
      <c r="K19" s="375"/>
      <c r="L19" s="375"/>
      <c r="M19" s="47"/>
      <c r="N19" s="45"/>
    </row>
    <row r="20" spans="1:14" s="46" customFormat="1" ht="15.5" x14ac:dyDescent="0.35">
      <c r="A20" s="222"/>
      <c r="B20" s="223"/>
      <c r="C20" s="224"/>
      <c r="D20" s="225"/>
      <c r="E20" s="371"/>
      <c r="F20" s="372"/>
      <c r="G20" s="226"/>
      <c r="H20" s="374" t="str">
        <f t="shared" si="0"/>
        <v xml:space="preserve"> </v>
      </c>
      <c r="I20" s="227"/>
      <c r="J20" s="228"/>
      <c r="K20" s="375"/>
      <c r="L20" s="375"/>
      <c r="M20" s="47"/>
      <c r="N20" s="45"/>
    </row>
    <row r="21" spans="1:14" s="46" customFormat="1" ht="15.5" x14ac:dyDescent="0.35">
      <c r="A21" s="222"/>
      <c r="B21" s="223"/>
      <c r="C21" s="224"/>
      <c r="D21" s="225"/>
      <c r="E21" s="371"/>
      <c r="F21" s="372"/>
      <c r="G21" s="226"/>
      <c r="H21" s="374" t="str">
        <f t="shared" si="0"/>
        <v xml:space="preserve"> </v>
      </c>
      <c r="I21" s="227"/>
      <c r="J21" s="228"/>
      <c r="K21" s="375"/>
      <c r="L21" s="375"/>
      <c r="M21" s="47"/>
      <c r="N21" s="45"/>
    </row>
    <row r="22" spans="1:14" s="46" customFormat="1" ht="15.5" x14ac:dyDescent="0.35">
      <c r="A22" s="222"/>
      <c r="B22" s="223"/>
      <c r="C22" s="224"/>
      <c r="D22" s="225"/>
      <c r="E22" s="371"/>
      <c r="F22" s="372"/>
      <c r="G22" s="226"/>
      <c r="H22" s="374" t="str">
        <f t="shared" si="0"/>
        <v xml:space="preserve"> </v>
      </c>
      <c r="I22" s="227"/>
      <c r="J22" s="228"/>
      <c r="K22" s="375"/>
      <c r="L22" s="375"/>
      <c r="M22" s="47"/>
      <c r="N22" s="45"/>
    </row>
    <row r="23" spans="1:14" s="46" customFormat="1" ht="15.5" x14ac:dyDescent="0.35">
      <c r="A23" s="222"/>
      <c r="B23" s="223"/>
      <c r="C23" s="224"/>
      <c r="D23" s="225"/>
      <c r="E23" s="371"/>
      <c r="F23" s="372"/>
      <c r="G23" s="226"/>
      <c r="H23" s="374" t="str">
        <f t="shared" si="0"/>
        <v xml:space="preserve"> </v>
      </c>
      <c r="I23" s="227"/>
      <c r="J23" s="228"/>
      <c r="K23" s="375"/>
      <c r="L23" s="375"/>
      <c r="M23" s="47"/>
      <c r="N23" s="45"/>
    </row>
    <row r="24" spans="1:14" s="46" customFormat="1" ht="15.5" x14ac:dyDescent="0.35">
      <c r="A24" s="222"/>
      <c r="B24" s="223"/>
      <c r="C24" s="224"/>
      <c r="D24" s="225"/>
      <c r="E24" s="371"/>
      <c r="F24" s="372"/>
      <c r="G24" s="226"/>
      <c r="H24" s="374" t="str">
        <f t="shared" si="0"/>
        <v xml:space="preserve"> </v>
      </c>
      <c r="I24" s="227"/>
      <c r="J24" s="228"/>
      <c r="K24" s="375"/>
      <c r="L24" s="375"/>
      <c r="M24" s="47"/>
      <c r="N24" s="45"/>
    </row>
    <row r="25" spans="1:14" s="46" customFormat="1" ht="15.5" x14ac:dyDescent="0.35">
      <c r="A25" s="222"/>
      <c r="B25" s="223"/>
      <c r="C25" s="224"/>
      <c r="D25" s="225"/>
      <c r="E25" s="371"/>
      <c r="F25" s="372"/>
      <c r="G25" s="226"/>
      <c r="H25" s="374" t="str">
        <f t="shared" si="0"/>
        <v xml:space="preserve"> </v>
      </c>
      <c r="I25" s="227"/>
      <c r="J25" s="228"/>
      <c r="K25" s="375"/>
      <c r="L25" s="375"/>
      <c r="M25" s="47"/>
      <c r="N25" s="45"/>
    </row>
    <row r="26" spans="1:14" s="46" customFormat="1" ht="15.5" x14ac:dyDescent="0.35">
      <c r="A26" s="222"/>
      <c r="B26" s="223"/>
      <c r="C26" s="224"/>
      <c r="D26" s="225"/>
      <c r="E26" s="371"/>
      <c r="F26" s="372"/>
      <c r="G26" s="226"/>
      <c r="H26" s="374" t="str">
        <f t="shared" si="0"/>
        <v xml:space="preserve"> </v>
      </c>
      <c r="I26" s="227"/>
      <c r="J26" s="228"/>
      <c r="K26" s="375"/>
      <c r="L26" s="375"/>
      <c r="M26" s="47"/>
      <c r="N26" s="45"/>
    </row>
    <row r="27" spans="1:14" s="46" customFormat="1" ht="15.5" x14ac:dyDescent="0.35">
      <c r="A27" s="222"/>
      <c r="B27" s="223"/>
      <c r="C27" s="224"/>
      <c r="D27" s="225"/>
      <c r="E27" s="371"/>
      <c r="F27" s="372"/>
      <c r="G27" s="226"/>
      <c r="H27" s="374" t="str">
        <f t="shared" si="0"/>
        <v xml:space="preserve"> </v>
      </c>
      <c r="I27" s="227"/>
      <c r="J27" s="228"/>
      <c r="K27" s="375"/>
      <c r="L27" s="375"/>
      <c r="M27" s="47"/>
      <c r="N27" s="45"/>
    </row>
    <row r="28" spans="1:14" s="46" customFormat="1" ht="15.5" x14ac:dyDescent="0.35">
      <c r="A28" s="222"/>
      <c r="B28" s="223"/>
      <c r="C28" s="224"/>
      <c r="D28" s="225"/>
      <c r="E28" s="371"/>
      <c r="F28" s="372"/>
      <c r="G28" s="226"/>
      <c r="H28" s="374" t="str">
        <f t="shared" si="0"/>
        <v xml:space="preserve"> </v>
      </c>
      <c r="I28" s="227"/>
      <c r="J28" s="228"/>
      <c r="K28" s="375"/>
      <c r="L28" s="375"/>
      <c r="M28" s="47"/>
      <c r="N28" s="45"/>
    </row>
    <row r="29" spans="1:14" s="46" customFormat="1" ht="15.5" x14ac:dyDescent="0.35">
      <c r="A29" s="222"/>
      <c r="B29" s="223"/>
      <c r="C29" s="224"/>
      <c r="D29" s="225"/>
      <c r="E29" s="371"/>
      <c r="F29" s="372"/>
      <c r="G29" s="226"/>
      <c r="H29" s="374" t="str">
        <f t="shared" si="0"/>
        <v xml:space="preserve"> </v>
      </c>
      <c r="I29" s="227"/>
      <c r="J29" s="228"/>
      <c r="K29" s="375"/>
      <c r="L29" s="375"/>
      <c r="M29" s="47"/>
      <c r="N29" s="45"/>
    </row>
    <row r="30" spans="1:14" s="46" customFormat="1" ht="15.5" x14ac:dyDescent="0.35">
      <c r="A30" s="222"/>
      <c r="B30" s="223"/>
      <c r="C30" s="224"/>
      <c r="D30" s="225"/>
      <c r="E30" s="371"/>
      <c r="F30" s="372"/>
      <c r="G30" s="226"/>
      <c r="H30" s="374" t="str">
        <f t="shared" si="0"/>
        <v xml:space="preserve"> </v>
      </c>
      <c r="I30" s="227"/>
      <c r="J30" s="228"/>
      <c r="K30" s="375"/>
      <c r="L30" s="375"/>
      <c r="M30" s="47"/>
      <c r="N30" s="45"/>
    </row>
    <row r="31" spans="1:14" s="46" customFormat="1" ht="15.5" x14ac:dyDescent="0.35">
      <c r="A31" s="222"/>
      <c r="B31" s="223"/>
      <c r="C31" s="224"/>
      <c r="D31" s="225"/>
      <c r="E31" s="371"/>
      <c r="F31" s="372"/>
      <c r="G31" s="226"/>
      <c r="H31" s="374" t="str">
        <f t="shared" si="0"/>
        <v xml:space="preserve"> </v>
      </c>
      <c r="I31" s="227"/>
      <c r="J31" s="228"/>
      <c r="K31" s="375"/>
      <c r="L31" s="375"/>
      <c r="M31" s="47"/>
      <c r="N31" s="45"/>
    </row>
    <row r="32" spans="1:14" s="46" customFormat="1" ht="15.5" x14ac:dyDescent="0.35">
      <c r="A32" s="222"/>
      <c r="B32" s="223"/>
      <c r="C32" s="224"/>
      <c r="D32" s="225"/>
      <c r="E32" s="371"/>
      <c r="F32" s="372"/>
      <c r="G32" s="226"/>
      <c r="H32" s="374" t="str">
        <f t="shared" si="0"/>
        <v xml:space="preserve"> </v>
      </c>
      <c r="I32" s="227"/>
      <c r="J32" s="228"/>
      <c r="K32" s="375"/>
      <c r="L32" s="375"/>
      <c r="M32" s="47"/>
      <c r="N32" s="45"/>
    </row>
    <row r="33" spans="1:14" s="46" customFormat="1" ht="15.5" x14ac:dyDescent="0.35">
      <c r="A33" s="222"/>
      <c r="B33" s="223"/>
      <c r="C33" s="224"/>
      <c r="D33" s="225"/>
      <c r="E33" s="371"/>
      <c r="F33" s="372"/>
      <c r="G33" s="226"/>
      <c r="H33" s="374" t="str">
        <f t="shared" si="0"/>
        <v xml:space="preserve"> </v>
      </c>
      <c r="I33" s="227"/>
      <c r="J33" s="228"/>
      <c r="K33" s="375"/>
      <c r="L33" s="375"/>
      <c r="M33" s="47"/>
      <c r="N33" s="45"/>
    </row>
    <row r="34" spans="1:14" s="46" customFormat="1" ht="15.5" x14ac:dyDescent="0.35">
      <c r="A34" s="222"/>
      <c r="B34" s="223"/>
      <c r="C34" s="224"/>
      <c r="D34" s="225"/>
      <c r="E34" s="371"/>
      <c r="F34" s="372"/>
      <c r="G34" s="226"/>
      <c r="H34" s="374" t="str">
        <f t="shared" si="0"/>
        <v xml:space="preserve"> </v>
      </c>
      <c r="I34" s="227"/>
      <c r="J34" s="228"/>
      <c r="K34" s="375"/>
      <c r="L34" s="375"/>
      <c r="M34" s="47"/>
      <c r="N34" s="45"/>
    </row>
    <row r="35" spans="1:14" s="46" customFormat="1" ht="12.65" customHeight="1" x14ac:dyDescent="0.35">
      <c r="A35" s="222"/>
      <c r="B35" s="223"/>
      <c r="C35" s="224"/>
      <c r="D35" s="225"/>
      <c r="E35" s="371"/>
      <c r="F35" s="372"/>
      <c r="G35" s="226"/>
      <c r="H35" s="374" t="str">
        <f t="shared" si="0"/>
        <v xml:space="preserve"> </v>
      </c>
      <c r="I35" s="227"/>
      <c r="J35" s="228"/>
      <c r="K35" s="375"/>
      <c r="L35" s="375"/>
      <c r="M35" s="47"/>
      <c r="N35" s="45"/>
    </row>
    <row r="36" spans="1:14" s="46" customFormat="1" ht="15.5" x14ac:dyDescent="0.35">
      <c r="A36" s="222"/>
      <c r="B36" s="223"/>
      <c r="C36" s="224"/>
      <c r="D36" s="225"/>
      <c r="E36" s="371"/>
      <c r="F36" s="372"/>
      <c r="G36" s="226"/>
      <c r="H36" s="374" t="str">
        <f t="shared" si="0"/>
        <v xml:space="preserve"> </v>
      </c>
      <c r="I36" s="227"/>
      <c r="J36" s="228"/>
      <c r="K36" s="375"/>
      <c r="L36" s="375"/>
      <c r="M36" s="47"/>
      <c r="N36" s="45"/>
    </row>
    <row r="37" spans="1:14" s="46" customFormat="1" ht="15.5" x14ac:dyDescent="0.35">
      <c r="A37" s="222"/>
      <c r="B37" s="223"/>
      <c r="C37" s="224"/>
      <c r="D37" s="225"/>
      <c r="E37" s="371"/>
      <c r="F37" s="372"/>
      <c r="G37" s="226"/>
      <c r="H37" s="374" t="str">
        <f t="shared" si="0"/>
        <v xml:space="preserve"> </v>
      </c>
      <c r="I37" s="227"/>
      <c r="J37" s="228"/>
      <c r="K37" s="375"/>
      <c r="L37" s="375"/>
      <c r="M37" s="47"/>
      <c r="N37" s="45"/>
    </row>
    <row r="38" spans="1:14" ht="15.5" x14ac:dyDescent="0.35">
      <c r="A38" s="229"/>
      <c r="B38" s="230"/>
      <c r="C38" s="231"/>
      <c r="D38" s="232"/>
      <c r="E38" s="233"/>
      <c r="F38" s="233"/>
      <c r="G38" s="233"/>
      <c r="H38" s="233"/>
      <c r="I38" s="233"/>
      <c r="J38" s="233"/>
      <c r="K38" s="234" t="s">
        <v>178</v>
      </c>
      <c r="L38" s="376">
        <f>SUM(L7:L37)</f>
        <v>0</v>
      </c>
      <c r="M38" s="32"/>
      <c r="N38" s="32"/>
    </row>
    <row r="39" spans="1:14" ht="15.5" x14ac:dyDescent="0.35">
      <c r="A39" s="88" t="s">
        <v>51</v>
      </c>
      <c r="B39" s="88"/>
      <c r="C39" s="370">
        <f>Certification!$C$7</f>
        <v>0</v>
      </c>
      <c r="D39" s="370"/>
      <c r="E39" s="178"/>
      <c r="G39" s="126"/>
      <c r="H39" s="99"/>
      <c r="I39" s="99"/>
      <c r="J39" s="99"/>
      <c r="K39" s="236"/>
      <c r="L39" s="237"/>
      <c r="M39" s="32"/>
      <c r="N39" s="32"/>
    </row>
    <row r="40" spans="1:14" ht="15.5" x14ac:dyDescent="0.35">
      <c r="A40" s="88" t="s">
        <v>54</v>
      </c>
      <c r="B40" s="88"/>
      <c r="C40" s="369">
        <f>Certification!$G$7</f>
        <v>0</v>
      </c>
      <c r="D40" s="369"/>
      <c r="E40" s="178"/>
      <c r="G40" s="126"/>
      <c r="H40" s="99"/>
      <c r="I40" s="99"/>
      <c r="J40" s="99"/>
      <c r="K40" s="236"/>
      <c r="L40" s="237"/>
      <c r="M40" s="32"/>
      <c r="N40" s="32"/>
    </row>
    <row r="41" spans="1:14" ht="15.5" x14ac:dyDescent="0.35">
      <c r="A41" s="88" t="s">
        <v>0</v>
      </c>
      <c r="B41" s="88"/>
      <c r="C41" s="301" t="str">
        <f>Certification!$A$5</f>
        <v>SFY 2020-21</v>
      </c>
      <c r="D41" s="301"/>
      <c r="E41" s="178"/>
      <c r="G41" s="126"/>
      <c r="H41" s="99"/>
      <c r="I41" s="99"/>
      <c r="J41" s="99"/>
      <c r="K41" s="236"/>
      <c r="L41" s="237"/>
      <c r="M41" s="32"/>
      <c r="N41" s="32"/>
    </row>
    <row r="42" spans="1:14" x14ac:dyDescent="0.3">
      <c r="B42" s="37"/>
      <c r="C42" s="38"/>
      <c r="D42" s="39"/>
      <c r="E42" s="40"/>
      <c r="F42" s="40"/>
      <c r="G42" s="40"/>
      <c r="H42" s="40"/>
      <c r="I42" s="40"/>
      <c r="J42" s="40"/>
      <c r="K42" s="40"/>
      <c r="L42" s="37"/>
      <c r="M42" s="32"/>
      <c r="N42" s="32"/>
    </row>
    <row r="43" spans="1:14" x14ac:dyDescent="0.3">
      <c r="B43" s="37"/>
      <c r="C43" s="38"/>
      <c r="D43" s="39"/>
      <c r="E43" s="40"/>
      <c r="F43" s="40"/>
      <c r="G43" s="40"/>
      <c r="H43" s="40"/>
      <c r="I43" s="40"/>
      <c r="J43" s="40"/>
      <c r="K43" s="40"/>
      <c r="L43" s="37"/>
      <c r="M43" s="32"/>
      <c r="N43" s="32"/>
    </row>
    <row r="44" spans="1:14" x14ac:dyDescent="0.3">
      <c r="B44" s="37"/>
      <c r="C44" s="38"/>
      <c r="D44" s="39"/>
      <c r="E44" s="40"/>
      <c r="F44" s="40"/>
      <c r="G44" s="40"/>
      <c r="H44" s="40"/>
      <c r="I44" s="40"/>
      <c r="J44" s="40"/>
      <c r="K44" s="40"/>
      <c r="L44" s="37"/>
      <c r="M44" s="32"/>
      <c r="N44" s="32"/>
    </row>
    <row r="45" spans="1:14" x14ac:dyDescent="0.3">
      <c r="B45" s="37"/>
      <c r="C45" s="38"/>
      <c r="D45" s="39"/>
      <c r="E45" s="40"/>
      <c r="F45" s="40"/>
      <c r="G45" s="40"/>
      <c r="H45" s="40"/>
      <c r="I45" s="40"/>
      <c r="J45" s="40"/>
      <c r="K45" s="40"/>
      <c r="L45" s="37"/>
      <c r="M45" s="32"/>
      <c r="N45" s="32"/>
    </row>
    <row r="46" spans="1:14" x14ac:dyDescent="0.3">
      <c r="B46" s="37"/>
      <c r="C46" s="38"/>
      <c r="D46" s="39"/>
      <c r="E46" s="40"/>
      <c r="F46" s="40"/>
      <c r="G46" s="40"/>
      <c r="H46" s="40"/>
      <c r="I46" s="40"/>
      <c r="J46" s="40"/>
      <c r="K46" s="40"/>
      <c r="L46" s="37"/>
      <c r="M46" s="32"/>
      <c r="N46" s="32"/>
    </row>
    <row r="47" spans="1:14" x14ac:dyDescent="0.3">
      <c r="B47" s="37"/>
      <c r="C47" s="38"/>
      <c r="D47" s="39"/>
      <c r="E47" s="40"/>
      <c r="F47" s="40"/>
      <c r="G47" s="40"/>
      <c r="H47" s="40"/>
      <c r="I47" s="40"/>
      <c r="J47" s="40"/>
      <c r="K47" s="40"/>
      <c r="L47" s="37"/>
      <c r="M47" s="32"/>
      <c r="N47" s="32"/>
    </row>
    <row r="48" spans="1:14" x14ac:dyDescent="0.3">
      <c r="B48" s="37"/>
      <c r="C48" s="38"/>
      <c r="D48" s="39"/>
      <c r="E48" s="40"/>
      <c r="F48" s="40"/>
      <c r="G48" s="40"/>
      <c r="H48" s="40"/>
      <c r="I48" s="40"/>
      <c r="J48" s="40"/>
      <c r="K48" s="40"/>
      <c r="L48" s="37"/>
      <c r="M48" s="32"/>
      <c r="N48" s="32"/>
    </row>
    <row r="49" spans="2:14" x14ac:dyDescent="0.3">
      <c r="B49" s="37"/>
      <c r="C49" s="38"/>
      <c r="D49" s="39"/>
      <c r="E49" s="40"/>
      <c r="F49" s="40"/>
      <c r="G49" s="40"/>
      <c r="H49" s="40"/>
      <c r="I49" s="40"/>
      <c r="J49" s="40"/>
      <c r="K49" s="40"/>
      <c r="L49" s="37"/>
      <c r="M49" s="32"/>
      <c r="N49" s="32"/>
    </row>
    <row r="50" spans="2:14" x14ac:dyDescent="0.3">
      <c r="B50" s="37"/>
      <c r="C50" s="38"/>
      <c r="D50" s="39"/>
      <c r="E50" s="40"/>
      <c r="F50" s="40"/>
      <c r="G50" s="40"/>
      <c r="H50" s="40"/>
      <c r="I50" s="40"/>
      <c r="J50" s="40"/>
      <c r="K50" s="40"/>
      <c r="L50" s="37"/>
    </row>
    <row r="51" spans="2:14" x14ac:dyDescent="0.3">
      <c r="B51" s="37"/>
      <c r="C51" s="38"/>
      <c r="D51" s="39"/>
      <c r="E51" s="40"/>
      <c r="F51" s="40"/>
      <c r="G51" s="40"/>
      <c r="H51" s="40"/>
      <c r="I51" s="40"/>
      <c r="J51" s="40"/>
      <c r="K51" s="40"/>
      <c r="L51" s="37"/>
    </row>
    <row r="52" spans="2:14" x14ac:dyDescent="0.3">
      <c r="B52" s="37"/>
      <c r="C52" s="38"/>
      <c r="D52" s="39"/>
      <c r="E52" s="40"/>
      <c r="F52" s="40"/>
      <c r="G52" s="40"/>
      <c r="H52" s="40"/>
      <c r="I52" s="40"/>
      <c r="J52" s="40"/>
      <c r="K52" s="40"/>
      <c r="L52" s="37"/>
    </row>
    <row r="53" spans="2:14" x14ac:dyDescent="0.3">
      <c r="B53" s="37"/>
      <c r="C53" s="38"/>
      <c r="D53" s="39"/>
      <c r="E53" s="40"/>
      <c r="F53" s="40"/>
      <c r="G53" s="40"/>
      <c r="H53" s="40"/>
      <c r="I53" s="40"/>
      <c r="J53" s="40"/>
      <c r="K53" s="40"/>
      <c r="L53" s="37"/>
    </row>
    <row r="54" spans="2:14" x14ac:dyDescent="0.3">
      <c r="B54" s="37"/>
      <c r="C54" s="38"/>
      <c r="D54" s="39"/>
      <c r="E54" s="40"/>
      <c r="F54" s="40"/>
      <c r="G54" s="40"/>
      <c r="H54" s="40"/>
      <c r="I54" s="40"/>
      <c r="J54" s="40"/>
      <c r="K54" s="40"/>
      <c r="L54" s="37"/>
    </row>
    <row r="55" spans="2:14" x14ac:dyDescent="0.3">
      <c r="B55" s="37"/>
      <c r="C55" s="38"/>
      <c r="D55" s="39"/>
      <c r="E55" s="40"/>
      <c r="F55" s="40"/>
      <c r="G55" s="40"/>
      <c r="H55" s="40"/>
      <c r="I55" s="40"/>
      <c r="J55" s="40"/>
      <c r="K55" s="40"/>
      <c r="L55" s="37"/>
    </row>
    <row r="56" spans="2:14" x14ac:dyDescent="0.3">
      <c r="B56" s="37"/>
      <c r="C56" s="38"/>
      <c r="D56" s="39"/>
      <c r="E56" s="40"/>
      <c r="F56" s="40"/>
      <c r="G56" s="40"/>
      <c r="H56" s="40"/>
      <c r="I56" s="40"/>
      <c r="J56" s="40"/>
      <c r="K56" s="40"/>
      <c r="L56" s="37"/>
    </row>
    <row r="57" spans="2:14" x14ac:dyDescent="0.3">
      <c r="B57" s="37"/>
      <c r="C57" s="38"/>
      <c r="D57" s="39"/>
      <c r="E57" s="40"/>
      <c r="F57" s="40"/>
      <c r="G57" s="40"/>
      <c r="H57" s="40"/>
      <c r="I57" s="40"/>
      <c r="J57" s="40"/>
      <c r="K57" s="40"/>
      <c r="L57" s="37"/>
    </row>
    <row r="58" spans="2:14" x14ac:dyDescent="0.3">
      <c r="B58" s="37"/>
      <c r="C58" s="38"/>
      <c r="D58" s="39"/>
      <c r="E58" s="40"/>
      <c r="F58" s="40"/>
      <c r="G58" s="40"/>
      <c r="H58" s="40"/>
      <c r="I58" s="40"/>
      <c r="J58" s="40"/>
      <c r="K58" s="40"/>
      <c r="L58" s="37"/>
    </row>
    <row r="59" spans="2:14" x14ac:dyDescent="0.3">
      <c r="B59" s="37"/>
      <c r="C59" s="38"/>
      <c r="D59" s="39"/>
      <c r="E59" s="40"/>
      <c r="F59" s="40"/>
      <c r="G59" s="40"/>
      <c r="H59" s="40"/>
      <c r="I59" s="40"/>
      <c r="J59" s="40"/>
      <c r="K59" s="40"/>
      <c r="L59" s="37"/>
    </row>
    <row r="60" spans="2:14" x14ac:dyDescent="0.3">
      <c r="B60" s="37"/>
      <c r="C60" s="38"/>
      <c r="D60" s="39"/>
      <c r="E60" s="40"/>
      <c r="F60" s="40"/>
      <c r="G60" s="40"/>
      <c r="H60" s="40"/>
      <c r="I60" s="40"/>
      <c r="J60" s="40"/>
      <c r="K60" s="40"/>
      <c r="L60" s="37"/>
    </row>
  </sheetData>
  <sheetProtection algorithmName="SHA-512" hashValue="59CSJXCPa4VuaHl7otHm0MlKWYzM0S358cg5fJGZtTe2AgHHczdMfcHZhgO9hhVwkGdTvWV5FYTlxX3yXNxpoA==" saltValue="LO6EKPVJWUhKZvYRiIImFg==" spinCount="100000" sheet="1" objects="1" scenarios="1"/>
  <dataConsolidate/>
  <conditionalFormatting sqref="M7:M37">
    <cfRule type="iconSet" priority="4">
      <iconSet iconSet="3Symbols2" showValue="0">
        <cfvo type="percent" val="0"/>
        <cfvo type="formula" val="TODAY()-1"/>
        <cfvo type="formula" val="TODAY()"/>
      </iconSet>
    </cfRule>
  </conditionalFormatting>
  <dataValidations count="14">
    <dataValidation type="decimal" operator="greaterThan" allowBlank="1" showInputMessage="1" showErrorMessage="1" prompt="Please indicate whether this asset was retired during the cost report period." sqref="J9" xr:uid="{C294BDFA-0720-4FF0-A04D-831D56BEE333}">
      <formula1>0</formula1>
    </dataValidation>
    <dataValidation allowBlank="1" showInputMessage="1" showErrorMessage="1" prompt="Press TAB to move input areas" sqref="A1" xr:uid="{10A0F80E-41DF-423E-8F44-E74EFF3993E1}"/>
    <dataValidation type="decimal" operator="greaterThan" allowBlank="1" showInputMessage="1" showErrorMessage="1" prompt="If asset was not retired, leave blank_x000a_" sqref="J7:J37" xr:uid="{00000000-0002-0000-0600-000000000000}">
      <formula1>0</formula1>
    </dataValidation>
    <dataValidation type="decimal" operator="greaterThanOrEqual" allowBlank="1" showInputMessage="1" showErrorMessage="1" prompt="Enter the expenditures from federal resources or grants that your LEA received to offset the asset’s purchase price.  " sqref="F7:F37" xr:uid="{00000000-0002-0000-0600-000002000000}">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xr:uid="{00000000-0002-0000-0600-000003000000}">
      <formula1>32874</formula1>
    </dataValidation>
    <dataValidation type="list" showInputMessage="1" showErrorMessage="1" prompt="Please indicate whether this asset was retired during the cost report period._x000a_" sqref="I7:I37" xr:uid="{00000000-0002-0000-0600-000004000000}">
      <formula1>$U$8:$U$9</formula1>
    </dataValidation>
    <dataValidation operator="greaterThanOrEqual" allowBlank="1" showInputMessage="1" showErrorMessage="1" sqref="H7:H37" xr:uid="{00000000-0002-0000-0600-00000600000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xr:uid="{00000000-0002-0000-0600-000007000000}">
      <formula1>0</formula1>
    </dataValidation>
    <dataValidation allowBlank="1" showInputMessage="1" showErrorMessage="1" prompt="Report the asset identification number (if applicable) used in the LEA’s accounting system." sqref="A7:A37" xr:uid="{BB2E1516-B51D-4C08-8915-7FD9DE76B15D}"/>
    <dataValidation allowBlank="1" showInputMessage="1" showErrorMessage="1" prompt="Report the specific type of asset being depreciated.  Do not combine items under a generic description such as “various” or “equipment”.  " sqref="B7:B37" xr:uid="{324DCA9E-CD78-4F11-B91C-AC11565B2AE7}"/>
    <dataValidation type="decimal" operator="greaterThan" allowBlank="1" showInputMessage="1" showErrorMessage="1" prompt="Enter the amount of the asset's cost that will be depreciated.  The depreciable cost is the cost minus the expected salvage value.  " sqref="E7:E37" xr:uid="{45FA82FA-0E4C-4D28-AE75-961958756FE1}">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xr:uid="{82A6DFCD-71C6-430F-BC9C-F25B5B8366ED}"/>
    <dataValidation allowBlank="1" showInputMessage="1" showErrorMessage="1" prompt="Report the prior period(s) accumulated depreciation.  This represents the amount that the equipment has depreciated since the date placed into service.  " sqref="K7:K37" xr:uid="{858BF25B-5926-453E-AD2E-43FFEA8D3635}"/>
    <dataValidation allowBlank="1" showInputMessage="1" showErrorMessage="1" prompt="Report the depreciation for the asset for the cost report period.  This figure represents the amount that the equipment has depreciated during the current fiscal year.  " sqref="L7:L37" xr:uid="{0E97FFB3-A174-407D-A30B-910A147D0EC2}"/>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M35"/>
  <sheetViews>
    <sheetView topLeftCell="A4" zoomScale="96" zoomScaleNormal="100" zoomScaleSheetLayoutView="100" workbookViewId="0">
      <selection activeCell="C11" sqref="C11"/>
    </sheetView>
  </sheetViews>
  <sheetFormatPr defaultColWidth="9.296875" defaultRowHeight="12.5" x14ac:dyDescent="0.25"/>
  <cols>
    <col min="1" max="1" width="3.69921875" style="1" bestFit="1" customWidth="1"/>
    <col min="2" max="2" width="45.796875" style="1" customWidth="1"/>
    <col min="3" max="3" width="19.296875" style="1" customWidth="1"/>
    <col min="4" max="4" width="18.5" style="1" customWidth="1"/>
    <col min="5" max="5" width="23" style="1" customWidth="1"/>
    <col min="6" max="6" width="23.19921875" style="1" customWidth="1"/>
    <col min="7" max="7" width="14.3984375" style="1" customWidth="1"/>
    <col min="8" max="8" width="17.19921875" style="1" customWidth="1"/>
    <col min="9" max="9" width="9.19921875" style="1" customWidth="1"/>
    <col min="10" max="16384" width="9.296875" style="1"/>
  </cols>
  <sheetData>
    <row r="1" spans="1:13" ht="15.5" x14ac:dyDescent="0.35">
      <c r="A1" s="312" t="s">
        <v>55</v>
      </c>
    </row>
    <row r="2" spans="1:13" ht="15.5" x14ac:dyDescent="0.35">
      <c r="A2" s="325" t="s">
        <v>52</v>
      </c>
    </row>
    <row r="3" spans="1:13" ht="15.5" x14ac:dyDescent="0.35">
      <c r="A3" s="325" t="s">
        <v>35</v>
      </c>
      <c r="B3" s="88"/>
      <c r="C3" s="88"/>
      <c r="D3" s="88"/>
      <c r="E3" s="88"/>
      <c r="F3" s="88"/>
      <c r="G3" s="88"/>
      <c r="H3" s="88"/>
      <c r="I3" s="88"/>
      <c r="M3" s="9"/>
    </row>
    <row r="4" spans="1:13" ht="25" customHeight="1" x14ac:dyDescent="0.35">
      <c r="A4" s="316" t="s">
        <v>117</v>
      </c>
      <c r="B4" s="73"/>
      <c r="C4" s="73"/>
      <c r="D4" s="73"/>
      <c r="E4" s="73"/>
      <c r="F4" s="73"/>
      <c r="G4" s="73"/>
      <c r="H4" s="73"/>
      <c r="I4" s="82"/>
      <c r="J4" s="4"/>
      <c r="K4" s="4"/>
      <c r="L4" s="4"/>
      <c r="M4" s="4"/>
    </row>
    <row r="5" spans="1:13" ht="62" x14ac:dyDescent="0.35">
      <c r="A5" s="88"/>
      <c r="B5" s="153" t="s">
        <v>34</v>
      </c>
      <c r="C5" s="203" t="s">
        <v>253</v>
      </c>
      <c r="D5" s="203" t="s">
        <v>254</v>
      </c>
      <c r="E5" s="203" t="s">
        <v>214</v>
      </c>
      <c r="F5" s="203" t="s">
        <v>213</v>
      </c>
      <c r="G5" s="203" t="s">
        <v>49</v>
      </c>
      <c r="H5" s="203" t="s">
        <v>48</v>
      </c>
      <c r="I5" s="88"/>
    </row>
    <row r="6" spans="1:13" ht="17" customHeight="1" x14ac:dyDescent="0.35">
      <c r="A6" s="88"/>
      <c r="B6" s="204" t="s">
        <v>1</v>
      </c>
      <c r="C6" s="103" t="s">
        <v>2</v>
      </c>
      <c r="D6" s="103" t="s">
        <v>3</v>
      </c>
      <c r="E6" s="103" t="s">
        <v>4</v>
      </c>
      <c r="F6" s="103" t="s">
        <v>46</v>
      </c>
      <c r="G6" s="103" t="s">
        <v>5</v>
      </c>
      <c r="H6" s="103" t="s">
        <v>47</v>
      </c>
      <c r="I6" s="88"/>
    </row>
    <row r="7" spans="1:13" ht="17" customHeight="1" x14ac:dyDescent="0.35">
      <c r="A7" s="124" t="s">
        <v>6</v>
      </c>
      <c r="B7" s="88" t="s">
        <v>7</v>
      </c>
      <c r="C7" s="377"/>
      <c r="D7" s="377"/>
      <c r="E7" s="377"/>
      <c r="F7" s="379">
        <f t="shared" ref="F7:F29" si="0">(C7+D7)-E7</f>
        <v>0</v>
      </c>
      <c r="G7" s="238"/>
      <c r="H7" s="239"/>
      <c r="I7" s="88"/>
    </row>
    <row r="8" spans="1:13" ht="17" customHeight="1" x14ac:dyDescent="0.35">
      <c r="A8" s="124" t="s">
        <v>8</v>
      </c>
      <c r="B8" s="88" t="s">
        <v>9</v>
      </c>
      <c r="C8" s="377"/>
      <c r="D8" s="377"/>
      <c r="E8" s="377"/>
      <c r="F8" s="382">
        <f t="shared" si="0"/>
        <v>0</v>
      </c>
      <c r="G8" s="238"/>
      <c r="H8" s="239"/>
      <c r="I8" s="88"/>
    </row>
    <row r="9" spans="1:13" ht="17" customHeight="1" x14ac:dyDescent="0.35">
      <c r="A9" s="124" t="s">
        <v>10</v>
      </c>
      <c r="B9" s="84" t="s">
        <v>241</v>
      </c>
      <c r="C9" s="377"/>
      <c r="D9" s="377"/>
      <c r="E9" s="377"/>
      <c r="F9" s="382">
        <f t="shared" si="0"/>
        <v>0</v>
      </c>
      <c r="G9" s="238"/>
      <c r="H9" s="239"/>
      <c r="I9" s="88"/>
    </row>
    <row r="10" spans="1:13" ht="17" customHeight="1" x14ac:dyDescent="0.35">
      <c r="A10" s="124" t="s">
        <v>11</v>
      </c>
      <c r="B10" s="84" t="s">
        <v>370</v>
      </c>
      <c r="C10" s="377"/>
      <c r="D10" s="377"/>
      <c r="E10" s="377"/>
      <c r="F10" s="382">
        <f t="shared" si="0"/>
        <v>0</v>
      </c>
      <c r="G10" s="238"/>
      <c r="H10" s="239"/>
      <c r="I10" s="88"/>
    </row>
    <row r="11" spans="1:13" ht="17" customHeight="1" x14ac:dyDescent="0.35">
      <c r="A11" s="124" t="s">
        <v>12</v>
      </c>
      <c r="B11" s="84" t="s">
        <v>242</v>
      </c>
      <c r="C11" s="377"/>
      <c r="D11" s="377"/>
      <c r="E11" s="377"/>
      <c r="F11" s="382">
        <f t="shared" si="0"/>
        <v>0</v>
      </c>
      <c r="G11" s="238"/>
      <c r="H11" s="239"/>
      <c r="I11" s="88"/>
    </row>
    <row r="12" spans="1:13" ht="17" customHeight="1" x14ac:dyDescent="0.35">
      <c r="A12" s="124" t="s">
        <v>14</v>
      </c>
      <c r="B12" s="88" t="s">
        <v>166</v>
      </c>
      <c r="C12" s="377"/>
      <c r="D12" s="377"/>
      <c r="E12" s="377"/>
      <c r="F12" s="382">
        <f t="shared" si="0"/>
        <v>0</v>
      </c>
      <c r="G12" s="238"/>
      <c r="H12" s="239"/>
      <c r="I12" s="88"/>
    </row>
    <row r="13" spans="1:13" ht="17" customHeight="1" x14ac:dyDescent="0.35">
      <c r="A13" s="124" t="s">
        <v>16</v>
      </c>
      <c r="B13" s="88" t="s">
        <v>13</v>
      </c>
      <c r="C13" s="377"/>
      <c r="D13" s="377"/>
      <c r="E13" s="377"/>
      <c r="F13" s="382">
        <f t="shared" si="0"/>
        <v>0</v>
      </c>
      <c r="G13" s="238"/>
      <c r="H13" s="239"/>
      <c r="I13" s="88"/>
    </row>
    <row r="14" spans="1:13" ht="17" customHeight="1" x14ac:dyDescent="0.35">
      <c r="A14" s="124" t="s">
        <v>18</v>
      </c>
      <c r="B14" s="88" t="s">
        <v>15</v>
      </c>
      <c r="C14" s="377"/>
      <c r="D14" s="377"/>
      <c r="E14" s="377"/>
      <c r="F14" s="382">
        <f t="shared" si="0"/>
        <v>0</v>
      </c>
      <c r="G14" s="238"/>
      <c r="H14" s="239"/>
      <c r="I14" s="88"/>
    </row>
    <row r="15" spans="1:13" ht="17" customHeight="1" x14ac:dyDescent="0.35">
      <c r="A15" s="124" t="s">
        <v>20</v>
      </c>
      <c r="B15" s="88" t="s">
        <v>17</v>
      </c>
      <c r="C15" s="377"/>
      <c r="D15" s="377"/>
      <c r="E15" s="377"/>
      <c r="F15" s="382">
        <f t="shared" si="0"/>
        <v>0</v>
      </c>
      <c r="G15" s="238"/>
      <c r="H15" s="239"/>
      <c r="I15" s="88"/>
    </row>
    <row r="16" spans="1:13" ht="17" customHeight="1" x14ac:dyDescent="0.35">
      <c r="A16" s="124" t="s">
        <v>22</v>
      </c>
      <c r="B16" s="84" t="s">
        <v>104</v>
      </c>
      <c r="C16" s="377"/>
      <c r="D16" s="377"/>
      <c r="E16" s="377"/>
      <c r="F16" s="382">
        <f t="shared" si="0"/>
        <v>0</v>
      </c>
      <c r="G16" s="238"/>
      <c r="H16" s="239"/>
      <c r="I16" s="88"/>
    </row>
    <row r="17" spans="1:9" ht="17" customHeight="1" x14ac:dyDescent="0.35">
      <c r="A17" s="124" t="s">
        <v>24</v>
      </c>
      <c r="B17" s="88" t="s">
        <v>19</v>
      </c>
      <c r="C17" s="377"/>
      <c r="D17" s="377"/>
      <c r="E17" s="377"/>
      <c r="F17" s="382">
        <f t="shared" si="0"/>
        <v>0</v>
      </c>
      <c r="G17" s="238"/>
      <c r="H17" s="239"/>
      <c r="I17" s="88"/>
    </row>
    <row r="18" spans="1:9" ht="17" customHeight="1" x14ac:dyDescent="0.35">
      <c r="A18" s="124" t="s">
        <v>42</v>
      </c>
      <c r="B18" s="88" t="s">
        <v>21</v>
      </c>
      <c r="C18" s="377"/>
      <c r="D18" s="377"/>
      <c r="E18" s="377"/>
      <c r="F18" s="382">
        <f t="shared" si="0"/>
        <v>0</v>
      </c>
      <c r="G18" s="238"/>
      <c r="H18" s="239"/>
      <c r="I18" s="88"/>
    </row>
    <row r="19" spans="1:9" ht="17" customHeight="1" x14ac:dyDescent="0.35">
      <c r="A19" s="124" t="s">
        <v>44</v>
      </c>
      <c r="B19" s="84" t="s">
        <v>101</v>
      </c>
      <c r="C19" s="377"/>
      <c r="D19" s="377"/>
      <c r="E19" s="377"/>
      <c r="F19" s="382">
        <f t="shared" si="0"/>
        <v>0</v>
      </c>
      <c r="G19" s="238"/>
      <c r="H19" s="239"/>
      <c r="I19" s="88"/>
    </row>
    <row r="20" spans="1:9" ht="17" customHeight="1" x14ac:dyDescent="0.35">
      <c r="A20" s="124" t="s">
        <v>98</v>
      </c>
      <c r="B20" s="88" t="s">
        <v>23</v>
      </c>
      <c r="C20" s="377"/>
      <c r="D20" s="377"/>
      <c r="E20" s="377"/>
      <c r="F20" s="382">
        <f t="shared" si="0"/>
        <v>0</v>
      </c>
      <c r="G20" s="238"/>
      <c r="H20" s="239"/>
      <c r="I20" s="88"/>
    </row>
    <row r="21" spans="1:9" ht="17" customHeight="1" x14ac:dyDescent="0.35">
      <c r="A21" s="124" t="s">
        <v>100</v>
      </c>
      <c r="B21" s="84" t="s">
        <v>113</v>
      </c>
      <c r="C21" s="377"/>
      <c r="D21" s="377"/>
      <c r="E21" s="377"/>
      <c r="F21" s="382">
        <f t="shared" si="0"/>
        <v>0</v>
      </c>
      <c r="G21" s="238"/>
      <c r="H21" s="239"/>
      <c r="I21" s="88"/>
    </row>
    <row r="22" spans="1:9" ht="17" customHeight="1" x14ac:dyDescent="0.35">
      <c r="A22" s="124" t="s">
        <v>106</v>
      </c>
      <c r="B22" s="88" t="s">
        <v>25</v>
      </c>
      <c r="C22" s="377"/>
      <c r="D22" s="377"/>
      <c r="E22" s="377"/>
      <c r="F22" s="382">
        <f t="shared" si="0"/>
        <v>0</v>
      </c>
      <c r="G22" s="238"/>
      <c r="H22" s="239"/>
      <c r="I22" s="88"/>
    </row>
    <row r="23" spans="1:9" ht="17" customHeight="1" x14ac:dyDescent="0.35">
      <c r="A23" s="124" t="s">
        <v>107</v>
      </c>
      <c r="B23" s="84" t="s">
        <v>102</v>
      </c>
      <c r="C23" s="377"/>
      <c r="D23" s="377"/>
      <c r="E23" s="377"/>
      <c r="F23" s="382">
        <f t="shared" si="0"/>
        <v>0</v>
      </c>
      <c r="G23" s="238"/>
      <c r="H23" s="239"/>
      <c r="I23" s="88"/>
    </row>
    <row r="24" spans="1:9" ht="17" customHeight="1" x14ac:dyDescent="0.35">
      <c r="A24" s="124" t="s">
        <v>108</v>
      </c>
      <c r="B24" s="84" t="s">
        <v>105</v>
      </c>
      <c r="C24" s="377"/>
      <c r="D24" s="377"/>
      <c r="E24" s="377"/>
      <c r="F24" s="382">
        <f t="shared" si="0"/>
        <v>0</v>
      </c>
      <c r="G24" s="238"/>
      <c r="H24" s="239"/>
      <c r="I24" s="88"/>
    </row>
    <row r="25" spans="1:9" ht="17" customHeight="1" x14ac:dyDescent="0.35">
      <c r="A25" s="124" t="s">
        <v>116</v>
      </c>
      <c r="B25" s="202" t="s">
        <v>43</v>
      </c>
      <c r="C25" s="377"/>
      <c r="D25" s="377"/>
      <c r="E25" s="377"/>
      <c r="F25" s="382">
        <f t="shared" si="0"/>
        <v>0</v>
      </c>
      <c r="G25" s="238"/>
      <c r="H25" s="239"/>
      <c r="I25" s="88"/>
    </row>
    <row r="26" spans="1:9" ht="17" customHeight="1" x14ac:dyDescent="0.35">
      <c r="A26" s="124" t="s">
        <v>109</v>
      </c>
      <c r="B26" s="90" t="s">
        <v>45</v>
      </c>
      <c r="C26" s="377"/>
      <c r="D26" s="377"/>
      <c r="E26" s="377"/>
      <c r="F26" s="382">
        <f t="shared" si="0"/>
        <v>0</v>
      </c>
      <c r="G26" s="238"/>
      <c r="H26" s="239"/>
      <c r="I26" s="88"/>
    </row>
    <row r="27" spans="1:9" ht="17" customHeight="1" x14ac:dyDescent="0.35">
      <c r="A27" s="124" t="s">
        <v>110</v>
      </c>
      <c r="B27" s="84" t="s">
        <v>99</v>
      </c>
      <c r="C27" s="377"/>
      <c r="D27" s="377"/>
      <c r="E27" s="377"/>
      <c r="F27" s="382">
        <f t="shared" si="0"/>
        <v>0</v>
      </c>
      <c r="G27" s="238"/>
      <c r="H27" s="239"/>
      <c r="I27" s="88"/>
    </row>
    <row r="28" spans="1:9" ht="17" customHeight="1" x14ac:dyDescent="0.35">
      <c r="A28" s="124" t="s">
        <v>111</v>
      </c>
      <c r="B28" s="84" t="s">
        <v>103</v>
      </c>
      <c r="C28" s="377"/>
      <c r="D28" s="377"/>
      <c r="E28" s="377"/>
      <c r="F28" s="382">
        <f t="shared" si="0"/>
        <v>0</v>
      </c>
      <c r="G28" s="238"/>
      <c r="H28" s="239"/>
      <c r="I28" s="88"/>
    </row>
    <row r="29" spans="1:9" ht="17" customHeight="1" x14ac:dyDescent="0.35">
      <c r="A29" s="124" t="s">
        <v>112</v>
      </c>
      <c r="B29" s="84" t="s">
        <v>127</v>
      </c>
      <c r="C29" s="377"/>
      <c r="D29" s="377"/>
      <c r="E29" s="377"/>
      <c r="F29" s="382">
        <f t="shared" si="0"/>
        <v>0</v>
      </c>
      <c r="G29" s="238"/>
      <c r="H29" s="239"/>
      <c r="I29" s="88"/>
    </row>
    <row r="30" spans="1:9" ht="27.5" customHeight="1" thickBot="1" x14ac:dyDescent="0.4">
      <c r="A30" s="128"/>
      <c r="B30" s="241" t="s">
        <v>86</v>
      </c>
      <c r="C30" s="381">
        <f>SUM(C7:C29)</f>
        <v>0</v>
      </c>
      <c r="D30" s="381">
        <f>SUM(D7:D29)</f>
        <v>0</v>
      </c>
      <c r="E30" s="381">
        <f>SUM(E7:E29)</f>
        <v>0</v>
      </c>
      <c r="F30" s="381">
        <f>SUM(F7:F29)</f>
        <v>0</v>
      </c>
      <c r="G30" s="357">
        <f>SUM(G7:G29)</f>
        <v>0</v>
      </c>
      <c r="H30" s="242"/>
      <c r="I30" s="88"/>
    </row>
    <row r="31" spans="1:9" ht="20.5" customHeight="1" x14ac:dyDescent="0.35">
      <c r="A31" s="88"/>
      <c r="B31" s="88" t="s">
        <v>51</v>
      </c>
      <c r="C31" s="370">
        <f>Certification!$C$7</f>
        <v>0</v>
      </c>
      <c r="D31" s="178"/>
      <c r="E31" s="378"/>
      <c r="F31" s="171"/>
      <c r="G31" s="171"/>
      <c r="H31" s="88"/>
      <c r="I31" s="88"/>
    </row>
    <row r="32" spans="1:9" ht="15.5" x14ac:dyDescent="0.35">
      <c r="A32" s="88"/>
      <c r="B32" s="88" t="s">
        <v>54</v>
      </c>
      <c r="C32" s="369">
        <f>Certification!$G$7</f>
        <v>0</v>
      </c>
      <c r="D32" s="178"/>
      <c r="E32" s="378"/>
      <c r="F32" s="171"/>
      <c r="G32" s="171"/>
      <c r="H32" s="88"/>
      <c r="I32" s="88"/>
    </row>
    <row r="33" spans="1:9" ht="15.5" x14ac:dyDescent="0.35">
      <c r="A33" s="88"/>
      <c r="B33" s="88" t="s">
        <v>0</v>
      </c>
      <c r="C33" s="301" t="str">
        <f>Certification!$A$5</f>
        <v>SFY 2020-21</v>
      </c>
      <c r="D33" s="178"/>
      <c r="E33" s="378"/>
      <c r="F33" s="243"/>
      <c r="G33" s="243"/>
      <c r="H33" s="88"/>
      <c r="I33" s="88"/>
    </row>
    <row r="34" spans="1:9" ht="15.5" x14ac:dyDescent="0.35">
      <c r="A34" s="88"/>
      <c r="B34" s="88"/>
      <c r="C34" s="88"/>
      <c r="D34" s="88"/>
      <c r="E34" s="88"/>
      <c r="F34" s="88"/>
      <c r="G34" s="88"/>
      <c r="H34" s="88"/>
      <c r="I34" s="88"/>
    </row>
    <row r="35" spans="1:9" x14ac:dyDescent="0.25">
      <c r="A35" s="15"/>
      <c r="B35" s="15"/>
      <c r="C35" s="15"/>
      <c r="D35" s="15"/>
      <c r="E35" s="15"/>
      <c r="F35" s="15"/>
      <c r="G35" s="15"/>
      <c r="H35" s="15"/>
    </row>
  </sheetData>
  <sheetProtection algorithmName="SHA-512" hashValue="SOGxq5lPGTfnaZh+7xbLVdMJQs1+dTw3AxmxmSvl49igYuvzzBzbgX9fhOkQ3GpOZdwSuDHeYq0Cpe9o1nYXAA==" saltValue="XH+y+L7rQFL8jjDQIcN+kQ==" spinCount="100000" sheet="1" selectLockedCells="1"/>
  <protectedRanges>
    <protectedRange sqref="G7:H29"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count="6">
    <dataValidation allowBlank="1" showInputMessage="1" showErrorMessage="1" prompt="Enter contractor costs reported under SACS code 5800" sqref="C7:C29" xr:uid="{0C50A51F-5606-4F37-8390-3BF3037A3AF0}"/>
    <dataValidation allowBlank="1" showInputMessage="1" showErrorMessage="1" prompt="Enter contractor costs reported under SACS code 5100" sqref="D7:D29" xr:uid="{A802B01F-4501-4A47-A08A-98A8AA056EEE}"/>
    <dataValidation allowBlank="1" showInputMessage="1" showErrorMessage="1" prompt="Enter any federal resources or grants your LEA received for any qualified contracted practitioners billing LEA reimbursable services in the LEA BOP for the fiscal year. " sqref="E7:E29" xr:uid="{FEA3B2A5-70BA-489F-B775-B1CA8BAD116D}"/>
    <dataValidation allowBlank="1" showInputMessage="1" showErrorMessage="1" prompt="Enter total hours paid for contractors" sqref="G7:G29" xr:uid="{6939BF01-0E5D-42E5-9E1B-0057510272A6}"/>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7:H29" xr:uid="{B8D9FADA-C54D-422F-88D4-1C351F1F1F46}"/>
    <dataValidation allowBlank="1" showInputMessage="1" showErrorMessage="1" prompt="Press TAB to move input areas" sqref="A1" xr:uid="{30337EC0-1179-48AE-AB5D-90A14AEF621A}"/>
  </dataValidations>
  <printOptions horizontalCentered="1"/>
  <pageMargins left="0.2" right="0.2" top="0.27" bottom="0.64" header="0.27" footer="0.25"/>
  <pageSetup scale="90" orientation="landscape" r:id="rId4"/>
  <headerFooter>
    <oddFooter>&amp;L&amp;"Arial,Regular"&amp;12DHCS 6299 (11/2021)&amp;R&amp;"Arial,Regular"&amp;12Page &amp;P</oddFooter>
  </headerFooter>
  <ignoredErrors>
    <ignoredError sqref="A7: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76"/>
  <sheetViews>
    <sheetView showGridLines="0" topLeftCell="A2" zoomScaleNormal="100" zoomScaleSheetLayoutView="100" workbookViewId="0">
      <selection activeCell="D17" sqref="D17"/>
    </sheetView>
  </sheetViews>
  <sheetFormatPr defaultColWidth="8.796875" defaultRowHeight="14" x14ac:dyDescent="0.3"/>
  <cols>
    <col min="1" max="1" width="39.19921875" style="22" customWidth="1"/>
    <col min="2" max="2" width="17.8984375" style="22" customWidth="1"/>
    <col min="3" max="3" width="19" style="22" customWidth="1"/>
    <col min="4" max="4" width="23.69921875" style="22" customWidth="1"/>
    <col min="5" max="5" width="20" style="21" customWidth="1"/>
    <col min="6" max="6" width="19.09765625" style="22" customWidth="1"/>
    <col min="7" max="16384" width="8.796875" style="22"/>
  </cols>
  <sheetData>
    <row r="1" spans="1:16" s="1" customFormat="1" ht="15.5" x14ac:dyDescent="0.35">
      <c r="A1" s="312" t="s">
        <v>55</v>
      </c>
    </row>
    <row r="2" spans="1:16" s="1" customFormat="1" ht="15.5" x14ac:dyDescent="0.35">
      <c r="A2" s="325" t="s">
        <v>52</v>
      </c>
    </row>
    <row r="3" spans="1:16" s="1" customFormat="1" ht="15.5" x14ac:dyDescent="0.35">
      <c r="A3" s="325" t="s">
        <v>35</v>
      </c>
      <c r="B3" s="88"/>
      <c r="C3" s="88"/>
      <c r="D3" s="88"/>
      <c r="E3" s="88"/>
      <c r="F3" s="88"/>
      <c r="O3" s="9"/>
    </row>
    <row r="4" spans="1:16" s="1" customFormat="1" ht="30" customHeight="1" thickBot="1" x14ac:dyDescent="0.35">
      <c r="A4" s="317" t="s">
        <v>353</v>
      </c>
      <c r="B4" s="72"/>
      <c r="C4" s="72"/>
      <c r="D4" s="72"/>
      <c r="E4" s="72"/>
      <c r="F4" s="72"/>
      <c r="G4" s="20"/>
      <c r="H4" s="20"/>
      <c r="I4" s="20"/>
      <c r="J4" s="20"/>
      <c r="K4" s="4"/>
      <c r="L4" s="4"/>
      <c r="M4" s="4"/>
      <c r="N4" s="4"/>
      <c r="O4" s="4"/>
    </row>
    <row r="5" spans="1:16" s="80" customFormat="1" ht="64.5" customHeight="1" thickBot="1" x14ac:dyDescent="0.4">
      <c r="A5" s="244" t="s">
        <v>128</v>
      </c>
      <c r="B5" s="246" t="s">
        <v>129</v>
      </c>
      <c r="C5" s="246" t="s">
        <v>130</v>
      </c>
      <c r="D5" s="245" t="s">
        <v>215</v>
      </c>
      <c r="E5" s="247" t="s">
        <v>131</v>
      </c>
      <c r="F5" s="248" t="s">
        <v>132</v>
      </c>
      <c r="G5" s="77"/>
      <c r="H5" s="78"/>
      <c r="I5" s="79"/>
      <c r="J5" s="79"/>
      <c r="K5" s="79"/>
      <c r="L5" s="79"/>
      <c r="M5" s="79"/>
      <c r="N5" s="79"/>
      <c r="O5" s="79"/>
      <c r="P5" s="79"/>
    </row>
    <row r="6" spans="1:16" s="80" customFormat="1" ht="17.149999999999999" customHeight="1" thickBot="1" x14ac:dyDescent="0.4">
      <c r="A6" s="217" t="s">
        <v>352</v>
      </c>
      <c r="B6" s="249"/>
      <c r="C6" s="249"/>
      <c r="D6" s="249"/>
      <c r="E6" s="250"/>
      <c r="F6" s="251"/>
      <c r="G6" s="77"/>
      <c r="H6" s="78"/>
      <c r="I6" s="79"/>
      <c r="J6" s="79"/>
      <c r="K6" s="79"/>
      <c r="L6" s="79"/>
      <c r="M6" s="79"/>
      <c r="N6" s="79"/>
      <c r="O6" s="79"/>
      <c r="P6" s="79"/>
    </row>
    <row r="7" spans="1:16" s="46" customFormat="1" ht="22" customHeight="1" x14ac:dyDescent="0.35">
      <c r="A7" s="252" t="s">
        <v>134</v>
      </c>
      <c r="B7" s="383"/>
      <c r="C7" s="383"/>
      <c r="D7" s="383"/>
      <c r="E7" s="384">
        <f>SUM(B7:C7)</f>
        <v>0</v>
      </c>
      <c r="F7" s="385">
        <f>E7-D7</f>
        <v>0</v>
      </c>
      <c r="G7" s="81"/>
      <c r="H7" s="47"/>
      <c r="I7" s="45"/>
      <c r="J7" s="45"/>
      <c r="K7" s="45"/>
      <c r="L7" s="45"/>
      <c r="M7" s="45"/>
      <c r="N7" s="45"/>
      <c r="O7" s="45"/>
      <c r="P7" s="45"/>
    </row>
    <row r="8" spans="1:16" s="46" customFormat="1" ht="22" customHeight="1" x14ac:dyDescent="0.35">
      <c r="A8" s="253" t="s">
        <v>171</v>
      </c>
      <c r="B8" s="443"/>
      <c r="C8" s="444"/>
      <c r="D8" s="443"/>
      <c r="E8" s="386">
        <f>SUM(B8:C8)</f>
        <v>0</v>
      </c>
      <c r="F8" s="387">
        <f>E8-D8</f>
        <v>0</v>
      </c>
      <c r="G8" s="81"/>
      <c r="H8" s="47"/>
      <c r="I8" s="45"/>
      <c r="J8" s="45"/>
      <c r="K8" s="45"/>
      <c r="L8" s="45"/>
      <c r="M8" s="45"/>
      <c r="N8" s="45"/>
      <c r="O8" s="45"/>
      <c r="P8" s="45"/>
    </row>
    <row r="9" spans="1:16" s="46" customFormat="1" ht="22" customHeight="1" thickBot="1" x14ac:dyDescent="0.4">
      <c r="A9" s="448" t="s">
        <v>172</v>
      </c>
      <c r="B9" s="449"/>
      <c r="C9" s="450"/>
      <c r="D9" s="449"/>
      <c r="E9" s="388">
        <f>SUM(B9:C9)</f>
        <v>0</v>
      </c>
      <c r="F9" s="389">
        <f t="shared" ref="F9" si="0">E9-D9</f>
        <v>0</v>
      </c>
      <c r="G9" s="81"/>
      <c r="H9" s="47"/>
      <c r="I9" s="45"/>
      <c r="J9" s="45"/>
      <c r="K9" s="45"/>
      <c r="L9" s="45"/>
      <c r="M9" s="45"/>
      <c r="N9" s="45"/>
      <c r="O9" s="45"/>
      <c r="P9" s="45"/>
    </row>
    <row r="10" spans="1:16" ht="22" customHeight="1" thickBot="1" x14ac:dyDescent="0.4">
      <c r="A10" s="451" t="s">
        <v>354</v>
      </c>
      <c r="B10" s="452"/>
      <c r="C10" s="453"/>
      <c r="D10" s="454"/>
      <c r="E10" s="447">
        <f>SUM(E7:E9)</f>
        <v>0</v>
      </c>
      <c r="F10" s="390">
        <f>SUM(F7:F9)</f>
        <v>0</v>
      </c>
    </row>
    <row r="11" spans="1:16" ht="15.5" x14ac:dyDescent="0.35">
      <c r="A11" s="88" t="s">
        <v>51</v>
      </c>
      <c r="B11" s="178">
        <f>Certification!$C$7</f>
        <v>0</v>
      </c>
      <c r="C11" s="178"/>
      <c r="D11" s="178"/>
      <c r="E11" s="99"/>
      <c r="F11" s="99"/>
      <c r="G11" s="76"/>
      <c r="H11" s="76"/>
      <c r="I11" s="76"/>
      <c r="J11" s="76"/>
      <c r="K11" s="76"/>
    </row>
    <row r="12" spans="1:16" ht="15.5" x14ac:dyDescent="0.35">
      <c r="A12" s="88" t="s">
        <v>54</v>
      </c>
      <c r="B12" s="179">
        <f>Certification!$G$7</f>
        <v>0</v>
      </c>
      <c r="C12" s="178"/>
      <c r="D12" s="178"/>
      <c r="E12" s="99"/>
      <c r="F12" s="99"/>
      <c r="G12" s="76"/>
      <c r="H12" s="76"/>
      <c r="I12" s="76"/>
      <c r="J12" s="76"/>
      <c r="K12" s="76"/>
    </row>
    <row r="13" spans="1:16" ht="15.5" x14ac:dyDescent="0.35">
      <c r="A13" s="88" t="s">
        <v>0</v>
      </c>
      <c r="B13" s="178" t="str">
        <f>Certification!$A$5</f>
        <v>SFY 2020-21</v>
      </c>
      <c r="C13" s="178"/>
      <c r="D13" s="178"/>
      <c r="E13" s="99"/>
      <c r="F13" s="99"/>
      <c r="G13" s="76"/>
      <c r="H13" s="76"/>
      <c r="I13" s="76"/>
      <c r="J13" s="76"/>
      <c r="K13" s="76"/>
    </row>
    <row r="14" spans="1:16" ht="15.5" x14ac:dyDescent="0.35">
      <c r="A14" s="229"/>
      <c r="B14" s="229"/>
      <c r="C14" s="229"/>
      <c r="D14" s="229"/>
      <c r="E14" s="254"/>
      <c r="F14" s="229"/>
    </row>
    <row r="15" spans="1:16" ht="15.5" x14ac:dyDescent="0.35">
      <c r="A15" s="229"/>
      <c r="B15" s="229"/>
      <c r="C15" s="229"/>
      <c r="D15" s="229"/>
      <c r="E15" s="254"/>
      <c r="F15" s="229"/>
    </row>
    <row r="16" spans="1:16" ht="15.5" x14ac:dyDescent="0.35">
      <c r="A16" s="229"/>
      <c r="B16" s="229"/>
      <c r="C16" s="229"/>
      <c r="D16" s="229"/>
      <c r="E16" s="254"/>
      <c r="F16" s="229"/>
    </row>
    <row r="17" spans="1:6" ht="15.5" x14ac:dyDescent="0.35">
      <c r="A17" s="229"/>
      <c r="B17" s="229"/>
      <c r="C17" s="229"/>
      <c r="D17" s="229"/>
      <c r="E17" s="254"/>
      <c r="F17" s="229"/>
    </row>
    <row r="69" spans="1:1" x14ac:dyDescent="0.3">
      <c r="A69" s="22" t="s">
        <v>136</v>
      </c>
    </row>
    <row r="70" spans="1:1" x14ac:dyDescent="0.3">
      <c r="A70" s="22" t="s">
        <v>137</v>
      </c>
    </row>
    <row r="71" spans="1:1" x14ac:dyDescent="0.3">
      <c r="A71" s="22" t="s">
        <v>133</v>
      </c>
    </row>
    <row r="72" spans="1:1" x14ac:dyDescent="0.3">
      <c r="A72" s="22" t="s">
        <v>138</v>
      </c>
    </row>
    <row r="73" spans="1:1" x14ac:dyDescent="0.3">
      <c r="A73" s="22" t="s">
        <v>135</v>
      </c>
    </row>
    <row r="74" spans="1:1" x14ac:dyDescent="0.3">
      <c r="A74" s="22" t="s">
        <v>139</v>
      </c>
    </row>
    <row r="75" spans="1:1" x14ac:dyDescent="0.3">
      <c r="A75" s="22" t="s">
        <v>140</v>
      </c>
    </row>
    <row r="76" spans="1:1" x14ac:dyDescent="0.3">
      <c r="A76" s="22" t="s">
        <v>141</v>
      </c>
    </row>
  </sheetData>
  <sheetProtection algorithmName="SHA-512" hashValue="YBUBfega4rNzl/YCHqUA6hV6uKEsawzU9vXl0qxzXwaMc0b6cjWht0nAQBMLoFcBCG+juRooIEJTyiIiec+q2Q==" saltValue="dyEcbU8xuKRff/GRAU61CA==" spinCount="100000" sheet="1" objects="1" scenarios="1"/>
  <dataValidations xWindow="587" yWindow="444" count="9">
    <dataValidation type="decimal" allowBlank="1" showInputMessage="1" showErrorMessage="1" prompt="Enter benefits for Mechanic" sqref="C9" xr:uid="{00000000-0002-0000-0800-000000000000}">
      <formula1>0</formula1>
      <formula2>150000000000</formula2>
    </dataValidation>
    <dataValidation type="decimal" allowBlank="1" showInputMessage="1" showErrorMessage="1" prompt="Enter the amount of federal resources or grants that your LEA received for each employee’s salaries and benefits. " sqref="D7:D9" xr:uid="{00000000-0002-0000-0800-000001000000}">
      <formula1>0</formula1>
      <formula2>100000000</formula2>
    </dataValidation>
    <dataValidation showInputMessage="1" showErrorMessage="1" sqref="A6:A9" xr:uid="{00000000-0002-0000-0800-000002000000}"/>
    <dataValidation type="decimal" allowBlank="1" showInputMessage="1" showErrorMessage="1" prompt="Enter salaries for Mechanic" sqref="B9" xr:uid="{00000000-0002-0000-0800-000003000000}">
      <formula1>0</formula1>
      <formula2>15000000000</formula2>
    </dataValidation>
    <dataValidation type="decimal" allowBlank="1" showInputMessage="1" showErrorMessage="1" prompt="Enter salaries for Bus Drivers " sqref="B7" xr:uid="{26165785-975C-4216-A168-8F0D7BF4F1C6}">
      <formula1>0</formula1>
      <formula2>1500000000</formula2>
    </dataValidation>
    <dataValidation type="decimal" allowBlank="1" showInputMessage="1" showErrorMessage="1" prompt="Enter salaries for Substitute Driver " sqref="B8" xr:uid="{6949B96A-D116-44FA-9442-E2F67BB3BE17}">
      <formula1>0</formula1>
      <formula2>1500000000</formula2>
    </dataValidation>
    <dataValidation type="decimal" allowBlank="1" showInputMessage="1" showErrorMessage="1" prompt="Enter benefits for Bus Driver " sqref="C7" xr:uid="{F70AAE81-6D07-458F-BAAC-D4CA78ADDAF0}">
      <formula1>0</formula1>
      <formula2>15000000000</formula2>
    </dataValidation>
    <dataValidation type="decimal" allowBlank="1" showInputMessage="1" showErrorMessage="1" prompt="Enter benefits for Substitute Driver" sqref="C8" xr:uid="{846F462B-0A14-41B4-AA56-FA2E77D20DE6}">
      <formula1>0</formula1>
      <formula2>15000000000</formula2>
    </dataValidation>
    <dataValidation allowBlank="1" showInputMessage="1" showErrorMessage="1" prompt="Press TAB to move input areas" sqref="A1" xr:uid="{78E18B89-1EFC-4A63-8143-DA6CDAFB274D}"/>
  </dataValidations>
  <pageMargins left="0.5" right="0.5" top="0.75" bottom="0.75" header="0.3" footer="0.3"/>
  <pageSetup orientation="landscape" r:id="rId1"/>
  <headerFooter>
    <oddFooter>&amp;L&amp;"Arial,Regular"&amp;12DHCS 6299 (11/2021)&amp;R&amp;"Arial,Regular"&amp;12Page &amp;P</oddFooter>
  </headerFooter>
  <ignoredErrors>
    <ignoredError sqref="E7:E8 E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DHCSDOC-2129867196-4819</_dlc_DocId>
    <_dlc_DocIdUrl xmlns="69bc34b3-1921-46c7-8c7a-d18363374b4b">
      <Url>https://dhcscagovauthoring/provgovpart/_layouts/15/DocIdRedir.aspx?ID=DHCSDOC-2129867196-4819</Url>
      <Description>DHCSDOC-2129867196-4819</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2.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3.xml><?xml version="1.0" encoding="utf-8"?>
<ds:datastoreItem xmlns:ds="http://schemas.openxmlformats.org/officeDocument/2006/customXml" ds:itemID="{A05B84BF-FD7C-411C-91F5-7B020BE59231}"/>
</file>

<file path=customXml/itemProps4.xml><?xml version="1.0" encoding="utf-8"?>
<ds:datastoreItem xmlns:ds="http://schemas.openxmlformats.org/officeDocument/2006/customXml" ds:itemID="{5AC7986C-7C28-4B40-9389-55F603C5FAF7}">
  <ds:schemaRef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www.w3.org/XML/1998/namespace"/>
    <ds:schemaRef ds:uri="http://schemas.microsoft.com/sharepoint/v3"/>
    <ds:schemaRef ds:uri="http://schemas.microsoft.com/office/infopath/2007/PartnerControls"/>
    <ds:schemaRef ds:uri="885d9017-c42c-4130-b512-59f6980cbf62"/>
  </ds:schemaRefs>
</ds:datastoreItem>
</file>

<file path=customXml/itemProps5.xml><?xml version="1.0" encoding="utf-8"?>
<ds:datastoreItem xmlns:ds="http://schemas.openxmlformats.org/officeDocument/2006/customXml" ds:itemID="{5B6AE969-247D-4361-B4A8-CC38D2B5A3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37</vt:i4>
      </vt:variant>
    </vt:vector>
  </HeadingPairs>
  <TitlesOfParts>
    <vt:vector size="50" baseType="lpstr">
      <vt:lpstr>Certification</vt:lpstr>
      <vt:lpstr>Allocation Statistics</vt:lpstr>
      <vt:lpstr>WS A Summary</vt:lpstr>
      <vt:lpstr>WS B S&amp;B Data</vt:lpstr>
      <vt:lpstr>WS B.1 Funding</vt:lpstr>
      <vt:lpstr>WS C Other Costs</vt:lpstr>
      <vt:lpstr>C.1 Equip Depreciation</vt:lpstr>
      <vt:lpstr>WS D Contractor Costs</vt:lpstr>
      <vt:lpstr>E.1 Trans Payroll Information</vt:lpstr>
      <vt:lpstr>E.2 Other Trans Costs</vt:lpstr>
      <vt:lpstr>E.3 Trans Equip Depreciation</vt:lpstr>
      <vt:lpstr>WS E Transportation</vt:lpstr>
      <vt:lpstr>WS F Interim Reimb.</vt:lpstr>
      <vt:lpstr>'Allocation Statistics'!Print_Area</vt:lpstr>
      <vt:lpstr>'C.1 Equip Depreciation'!Print_Area</vt:lpstr>
      <vt:lpstr>Certification!Print_Area</vt:lpstr>
      <vt:lpstr>'E.1 Trans Payroll Information'!Print_Area</vt:lpstr>
      <vt:lpstr>'E.2 Other Trans Costs'!Print_Area</vt:lpstr>
      <vt:lpstr>'E.3 Trans Equip Depreciation'!Print_Area</vt:lpstr>
      <vt:lpstr>'WS A Summary'!Print_Area</vt:lpstr>
      <vt:lpstr>'WS B S&amp;B Data'!Print_Area</vt:lpstr>
      <vt:lpstr>'WS B.1 Funding'!Print_Area</vt:lpstr>
      <vt:lpstr>'WS C Other Costs'!Print_Area</vt:lpstr>
      <vt:lpstr>'WS D Contractor Costs'!Print_Area</vt:lpstr>
      <vt:lpstr>'WS E Transportation'!Print_Area</vt:lpstr>
      <vt:lpstr>'WS F Interim Reimb.'!Print_Area</vt:lpstr>
      <vt:lpstr>Certification!Print_Titles</vt:lpstr>
      <vt:lpstr>'WS A Summary'!Print_Titles</vt:lpstr>
      <vt:lpstr>'WS B S&amp;B Data'!Print_Titles</vt:lpstr>
      <vt:lpstr>'WS F Interim Reimb.'!Print_Titles</vt:lpstr>
      <vt:lpstr>TitleRegion1.a5.d13.10</vt:lpstr>
      <vt:lpstr>TitleRegion1.a5.e58.3</vt:lpstr>
      <vt:lpstr>TitleRegion1.a5.f10.9</vt:lpstr>
      <vt:lpstr>TitleRegion1.a5.g30.5</vt:lpstr>
      <vt:lpstr>TitleRegion1.a5.g7.12</vt:lpstr>
      <vt:lpstr>TitleRegion1.a5.h29.8</vt:lpstr>
      <vt:lpstr>TitleRegion1.a5.h30.4</vt:lpstr>
      <vt:lpstr>TitleRegion1.a5.j29.6</vt:lpstr>
      <vt:lpstr>TitleRegion1.a5.k30.11</vt:lpstr>
      <vt:lpstr>TitleRegion1.a5.l37.7</vt:lpstr>
      <vt:lpstr>TitleRegion1.a6.a8.2</vt:lpstr>
      <vt:lpstr>TitleRegion1.a7.e34.13</vt:lpstr>
      <vt:lpstr>TitleRegion1.b56.e71.1</vt:lpstr>
      <vt:lpstr>TitleRegion2.a31.h56.4</vt:lpstr>
      <vt:lpstr>TitleRegion2.a9.c15.2</vt:lpstr>
      <vt:lpstr>TitleRegion3.A16.b18.2</vt:lpstr>
      <vt:lpstr>TitleRegion3.a37.h82.4</vt:lpstr>
      <vt:lpstr>TitleRegion4.a22.b24.2</vt:lpstr>
      <vt:lpstr>TitleRegion4.a83.h108.4</vt:lpstr>
      <vt:lpstr>TitleRegion5.a109.h134.4</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FY20-21-CRCS</dc:title>
  <dc:creator>NCI</dc:creator>
  <cp:keywords>CRCS DHCS 2437</cp:keywords>
  <cp:lastModifiedBy>Marna Metcalf</cp:lastModifiedBy>
  <cp:lastPrinted>2021-12-22T16:54:23Z</cp:lastPrinted>
  <dcterms:created xsi:type="dcterms:W3CDTF">2006-12-08T19:43:58Z</dcterms:created>
  <dcterms:modified xsi:type="dcterms:W3CDTF">2021-12-22T16:54:40Z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45e1ec54-beac-4b8b-85c4-2370b1b989e3</vt:lpwstr>
  </property>
  <property fmtid="{D5CDD505-2E9C-101B-9397-08002B2CF9AE}" pid="14" name="Division">
    <vt:lpwstr>28;#Local Governmental Financing|80c71d1a-be15-484a-88bb-f1f056d69f94</vt:lpwstr>
  </property>
</Properties>
</file>