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bookViews>
  <sheets>
    <sheet name="Enclosure 3 " sheetId="1" r:id="rId1"/>
  </sheets>
  <externalReferences>
    <externalReference r:id="rId2"/>
  </externalReferences>
  <definedNames>
    <definedName name="_xlnm.Print_Area" localSheetId="0">'Enclosure 3 '!$A$1:$J$64</definedName>
    <definedName name="_xlnm.Print_Titles" localSheetId="0">'Enclosure 3 '!$4:$6</definedName>
    <definedName name="TitleRegion1.A2.J64.1">'Enclosure 3 '!$A$2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7" i="1"/>
  <c r="G64" i="1" l="1"/>
  <c r="D64" i="1"/>
  <c r="E63" i="1" s="1"/>
  <c r="H63" i="1"/>
  <c r="I63" i="1" s="1"/>
  <c r="H62" i="1"/>
  <c r="I62" i="1" s="1"/>
  <c r="H61" i="1"/>
  <c r="I61" i="1" s="1"/>
  <c r="H60" i="1"/>
  <c r="I60" i="1" s="1"/>
  <c r="H59" i="1"/>
  <c r="I59" i="1" s="1"/>
  <c r="H58" i="1"/>
  <c r="I58" i="1" s="1"/>
  <c r="H57" i="1"/>
  <c r="I57" i="1" s="1"/>
  <c r="D57" i="1"/>
  <c r="E57" i="1" s="1"/>
  <c r="C57" i="1"/>
  <c r="C64" i="1" s="1"/>
  <c r="H56" i="1"/>
  <c r="I56" i="1" s="1"/>
  <c r="E56" i="1"/>
  <c r="H55" i="1"/>
  <c r="I55" i="1" s="1"/>
  <c r="H54" i="1"/>
  <c r="I54" i="1" s="1"/>
  <c r="E54" i="1"/>
  <c r="H53" i="1"/>
  <c r="I53" i="1" s="1"/>
  <c r="H52" i="1"/>
  <c r="I52" i="1" s="1"/>
  <c r="E52" i="1"/>
  <c r="H51" i="1"/>
  <c r="I51" i="1" s="1"/>
  <c r="E51" i="1"/>
  <c r="H50" i="1"/>
  <c r="I50" i="1" s="1"/>
  <c r="E50" i="1"/>
  <c r="H49" i="1"/>
  <c r="I49" i="1" s="1"/>
  <c r="E49" i="1"/>
  <c r="H48" i="1"/>
  <c r="I48" i="1" s="1"/>
  <c r="E48" i="1"/>
  <c r="H47" i="1"/>
  <c r="I47" i="1" s="1"/>
  <c r="E47" i="1"/>
  <c r="H46" i="1"/>
  <c r="I46" i="1" s="1"/>
  <c r="E46" i="1"/>
  <c r="H45" i="1"/>
  <c r="I45" i="1" s="1"/>
  <c r="E45" i="1"/>
  <c r="H44" i="1"/>
  <c r="I44" i="1" s="1"/>
  <c r="E44" i="1"/>
  <c r="H43" i="1"/>
  <c r="I43" i="1" s="1"/>
  <c r="E43" i="1"/>
  <c r="H42" i="1"/>
  <c r="I42" i="1" s="1"/>
  <c r="E42" i="1"/>
  <c r="H41" i="1"/>
  <c r="I41" i="1" s="1"/>
  <c r="E41" i="1"/>
  <c r="H40" i="1"/>
  <c r="I40" i="1" s="1"/>
  <c r="E40" i="1"/>
  <c r="H39" i="1"/>
  <c r="I39" i="1" s="1"/>
  <c r="E39" i="1"/>
  <c r="H38" i="1"/>
  <c r="I38" i="1" s="1"/>
  <c r="E38" i="1"/>
  <c r="H37" i="1"/>
  <c r="I37" i="1" s="1"/>
  <c r="E37" i="1"/>
  <c r="H36" i="1"/>
  <c r="I36" i="1" s="1"/>
  <c r="E36" i="1"/>
  <c r="H35" i="1"/>
  <c r="I35" i="1" s="1"/>
  <c r="E35" i="1"/>
  <c r="H34" i="1"/>
  <c r="I34" i="1" s="1"/>
  <c r="E34" i="1"/>
  <c r="H33" i="1"/>
  <c r="I33" i="1" s="1"/>
  <c r="E33" i="1"/>
  <c r="H32" i="1"/>
  <c r="I32" i="1" s="1"/>
  <c r="E32" i="1"/>
  <c r="H31" i="1"/>
  <c r="I31" i="1" s="1"/>
  <c r="E31" i="1"/>
  <c r="H30" i="1"/>
  <c r="I30" i="1" s="1"/>
  <c r="E30" i="1"/>
  <c r="H29" i="1"/>
  <c r="I29" i="1" s="1"/>
  <c r="E29" i="1"/>
  <c r="H28" i="1"/>
  <c r="I28" i="1" s="1"/>
  <c r="E28" i="1"/>
  <c r="H27" i="1"/>
  <c r="I27" i="1" s="1"/>
  <c r="E27" i="1"/>
  <c r="H26" i="1"/>
  <c r="I26" i="1" s="1"/>
  <c r="E26" i="1"/>
  <c r="H25" i="1"/>
  <c r="I25" i="1" s="1"/>
  <c r="E25" i="1"/>
  <c r="H24" i="1"/>
  <c r="I24" i="1" s="1"/>
  <c r="E24" i="1"/>
  <c r="H23" i="1"/>
  <c r="I23" i="1" s="1"/>
  <c r="E23" i="1"/>
  <c r="H22" i="1"/>
  <c r="I22" i="1" s="1"/>
  <c r="E22" i="1"/>
  <c r="H21" i="1"/>
  <c r="I21" i="1" s="1"/>
  <c r="E21" i="1"/>
  <c r="H20" i="1"/>
  <c r="I20" i="1" s="1"/>
  <c r="E20" i="1"/>
  <c r="H19" i="1"/>
  <c r="I19" i="1" s="1"/>
  <c r="E19" i="1"/>
  <c r="H18" i="1"/>
  <c r="I18" i="1" s="1"/>
  <c r="E18" i="1"/>
  <c r="H17" i="1"/>
  <c r="I17" i="1" s="1"/>
  <c r="E17" i="1"/>
  <c r="H16" i="1"/>
  <c r="I16" i="1" s="1"/>
  <c r="E16" i="1"/>
  <c r="H15" i="1"/>
  <c r="I15" i="1" s="1"/>
  <c r="E15" i="1"/>
  <c r="H14" i="1"/>
  <c r="I14" i="1" s="1"/>
  <c r="E14" i="1"/>
  <c r="H13" i="1"/>
  <c r="I13" i="1" s="1"/>
  <c r="E13" i="1"/>
  <c r="H12" i="1"/>
  <c r="I12" i="1" s="1"/>
  <c r="E12" i="1"/>
  <c r="H11" i="1"/>
  <c r="I11" i="1" s="1"/>
  <c r="E11" i="1"/>
  <c r="H10" i="1"/>
  <c r="I10" i="1" s="1"/>
  <c r="E10" i="1"/>
  <c r="H9" i="1"/>
  <c r="I9" i="1" s="1"/>
  <c r="E9" i="1"/>
  <c r="H8" i="1"/>
  <c r="I8" i="1" s="1"/>
  <c r="E8" i="1"/>
  <c r="H7" i="1"/>
  <c r="I7" i="1" s="1"/>
  <c r="E7" i="1"/>
  <c r="I64" i="1" l="1"/>
  <c r="J12" i="1" s="1"/>
  <c r="E58" i="1"/>
  <c r="E60" i="1"/>
  <c r="E62" i="1"/>
  <c r="E53" i="1"/>
  <c r="E55" i="1"/>
  <c r="E64" i="1"/>
  <c r="E59" i="1"/>
  <c r="E61" i="1"/>
  <c r="J13" i="1" l="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<sst xmlns="http://schemas.openxmlformats.org/spreadsheetml/2006/main" count="104" uniqueCount="83">
  <si>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</si>
  <si>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</si>
  <si>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</si>
  <si>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</si>
  <si>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</si>
  <si>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</si>
  <si>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</si>
  <si>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</si>
  <si>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</si>
  <si>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</si>
  <si>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</si>
  <si>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</si>
  <si>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</si>
  <si>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</si>
  <si>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</si>
  <si>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</si>
  <si>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</si>
  <si>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</si>
  <si>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</si>
  <si>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</si>
  <si>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</si>
  <si>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</si>
  <si>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</si>
  <si>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</si>
  <si>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</si>
  <si>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</si>
  <si>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</si>
  <si>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</si>
  <si>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</si>
  <si>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</si>
  <si>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</si>
  <si>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</si>
  <si>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</si>
  <si>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</si>
  <si>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</si>
  <si>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</si>
  <si>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</si>
  <si>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</si>
  <si>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</si>
  <si>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</si>
  <si>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</si>
  <si>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</si>
  <si>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</si>
  <si>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</si>
  <si>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</si>
  <si>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</si>
  <si>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</si>
  <si>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</si>
  <si>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</si>
  <si>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</si>
  <si>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</si>
  <si>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</si>
  <si>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</si>
  <si>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</si>
  <si>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</si>
  <si>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</si>
  <si>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</si>
  <si>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</si>
  <si>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</si>
  <si>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</si>
  <si>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</si>
  <si>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</si>
  <si>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</si>
  <si>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</si>
  <si>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</si>
  <si>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</si>
  <si>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</si>
  <si>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</si>
  <si>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</si>
  <si>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</si>
  <si>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</si>
  <si>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</si>
  <si>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</si>
  <si>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</si>
  <si>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</si>
  <si>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</si>
  <si>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</si>
  <si>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Updated Data - 2018</t>
  </si>
  <si>
    <t>County Population in 2019</t>
  </si>
  <si>
    <t>Population Growth (%): 2000-2019</t>
  </si>
  <si>
    <t>Prevalence (&lt;200% FPL) in 2019</t>
  </si>
  <si>
    <t>Updated Prevalence (%) in 2019</t>
  </si>
  <si>
    <t>Press UP or DOWN arrow to read headers.  Press LEFT or RIGHT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</si>
</sst>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42">
    <xf numFmtId="0" fontId="0" fillId="0" borderId="0" xfId="0"/>
    <xf numFmtId="0" fontId="5" fillId="0" borderId="0" xfId="0" applyFont="1"/>
    <xf numFmtId="0" fontId="9" fillId="0" borderId="0" xfId="2" applyFont="1" applyProtection="1">
      <protection locked="0"/>
    </xf>
    <xf numFmtId="0" fontId="7" fillId="0" borderId="0" xfId="2" applyFont="1" applyProtection="1">
      <protection locked="0"/>
    </xf>
    <xf numFmtId="0" fontId="7" fillId="0" borderId="0" xfId="2" applyFont="1" applyFill="1" applyProtection="1">
      <protection locked="0"/>
    </xf>
    <xf numFmtId="0" fontId="7" fillId="0" borderId="0" xfId="2" applyFont="1" applyAlignment="1" applyProtection="1">
      <alignment horizontal="right"/>
      <protection locked="0"/>
    </xf>
    <xf numFmtId="0" fontId="4" fillId="0" borderId="1" xfId="2" applyFont="1" applyBorder="1" applyProtection="1">
      <protection locked="0"/>
    </xf>
    <xf numFmtId="0" fontId="6" fillId="0" borderId="1" xfId="2" applyFont="1" applyFill="1" applyBorder="1" applyAlignment="1" applyProtection="1">
      <alignment horizontal="left" indent="1"/>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wrapText="1"/>
      <protection locked="0"/>
    </xf>
    <xf numFmtId="0" fontId="7" fillId="0" borderId="1" xfId="2" applyFont="1" applyFill="1" applyBorder="1" applyAlignment="1" applyProtection="1">
      <alignment textRotation="90" wrapText="1"/>
      <protection locked="0"/>
    </xf>
    <xf numFmtId="0" fontId="7" fillId="0" borderId="1" xfId="2"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0" fontId="7" fillId="0" borderId="1" xfId="2" quotePrefix="1" applyNumberFormat="1" applyFont="1" applyFill="1" applyBorder="1" applyProtection="1">
      <protection locked="0"/>
    </xf>
    <xf numFmtId="37" fontId="8" fillId="0" borderId="1" xfId="2" applyNumberFormat="1" applyFont="1" applyFill="1" applyBorder="1" applyProtection="1">
      <protection locked="0"/>
    </xf>
    <xf numFmtId="3" fontId="7" fillId="0" borderId="1" xfId="3" applyNumberFormat="1" applyFont="1" applyFill="1" applyBorder="1" applyProtection="1">
      <protection locked="0"/>
    </xf>
    <xf numFmtId="164" fontId="7" fillId="0" borderId="1" xfId="2" applyNumberFormat="1" applyFont="1" applyBorder="1" applyAlignment="1" applyProtection="1">
      <alignment horizontal="right"/>
      <protection locked="0"/>
    </xf>
    <xf numFmtId="0" fontId="7" fillId="0" borderId="1" xfId="2" applyFont="1" applyBorder="1" applyProtection="1">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Fill="1" applyBorder="1" applyAlignment="1" applyProtection="1">
      <alignment horizontal="center"/>
      <protection locked="0"/>
    </xf>
    <xf numFmtId="37" fontId="8" fillId="0" borderId="1" xfId="2" applyNumberFormat="1" applyFont="1" applyFill="1" applyBorder="1" applyAlignment="1" applyProtection="1">
      <alignment horizontal="right"/>
      <protection locked="0"/>
    </xf>
    <xf numFmtId="0" fontId="7" fillId="0" borderId="1" xfId="2" applyNumberFormat="1" applyFont="1" applyFill="1" applyBorder="1" applyProtection="1">
      <protection locked="0"/>
    </xf>
    <xf numFmtId="0" fontId="7" fillId="0" borderId="1" xfId="2" applyFont="1" applyBorder="1" applyAlignment="1" applyProtection="1">
      <alignment horizontal="center"/>
      <protection locked="0"/>
    </xf>
    <xf numFmtId="37" fontId="7" fillId="0" borderId="1" xfId="2" applyNumberFormat="1" applyFont="1" applyFill="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7" fillId="0" borderId="0" xfId="2" applyFont="1" applyAlignment="1" applyProtection="1">
      <alignment horizontal="center"/>
      <protection locked="0"/>
    </xf>
    <xf numFmtId="0" fontId="7" fillId="0" borderId="0" xfId="2" applyFont="1" applyFill="1" applyAlignment="1" applyProtection="1">
      <alignment horizontal="center"/>
      <protection locked="0"/>
    </xf>
    <xf numFmtId="9" fontId="7" fillId="0" borderId="0" xfId="1" applyFont="1" applyProtection="1">
      <protection locked="0"/>
    </xf>
    <xf numFmtId="0" fontId="7" fillId="0" borderId="0" xfId="2" applyFont="1" applyProtection="1"/>
    <xf numFmtId="0" fontId="7" fillId="0" borderId="0" xfId="2" applyFont="1" applyFill="1" applyProtection="1"/>
    <xf numFmtId="0" fontId="7" fillId="0" borderId="0" xfId="2" applyFont="1" applyAlignment="1" applyProtection="1">
      <alignment horizontal="right"/>
    </xf>
    <xf numFmtId="0" fontId="5" fillId="0" borderId="0" xfId="0" applyFont="1" applyProtection="1"/>
    <xf numFmtId="37" fontId="5" fillId="0" borderId="0" xfId="0" applyNumberFormat="1" applyFont="1" applyProtection="1"/>
    <xf numFmtId="0" fontId="4" fillId="0" borderId="1" xfId="2" applyFont="1" applyBorder="1" applyProtection="1"/>
    <xf numFmtId="0" fontId="6" fillId="0" borderId="1" xfId="2" applyFont="1" applyFill="1" applyBorder="1" applyAlignment="1" applyProtection="1">
      <alignment horizontal="left" indent="1"/>
    </xf>
    <xf numFmtId="0" fontId="7" fillId="0" borderId="1" xfId="2" applyFont="1" applyFill="1" applyBorder="1" applyAlignment="1" applyProtection="1">
      <alignment textRotation="90" wrapText="1"/>
    </xf>
    <xf numFmtId="0" fontId="7" fillId="0" borderId="1" xfId="2" applyFont="1" applyBorder="1" applyAlignment="1" applyProtection="1">
      <alignment horizontal="center" vertical="center" wrapText="1"/>
    </xf>
    <xf numFmtId="0" fontId="7" fillId="0" borderId="0" xfId="2" applyFont="1" applyAlignment="1" applyProtection="1">
      <alignment horizontal="center"/>
    </xf>
    <xf numFmtId="0" fontId="7" fillId="0" borderId="0" xfId="2" applyFont="1" applyFill="1" applyAlignment="1" applyProtection="1">
      <alignment horizontal="center"/>
    </xf>
    <xf numFmtId="0" fontId="4" fillId="0" borderId="1" xfId="2" applyFont="1" applyBorder="1" applyAlignment="1" applyProtection="1">
      <alignment horizontal="center"/>
      <protection locked="0"/>
    </xf>
  </cellXfs>
  <cellStyles count="5">
    <cellStyle name="Normal" xfId="0" builtinId="0"/>
    <cellStyle name="Normal 2" xfId="4"/>
    <cellStyle name="Normal 3" xfId="2"/>
    <cellStyle name="Normal 5"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sheetData sheetId="1"/>
      <sheetData sheetId="2"/>
      <sheetData sheetId="3">
        <row r="3">
          <cell r="G3">
            <v>1669301</v>
          </cell>
        </row>
        <row r="4">
          <cell r="G4">
            <v>1162</v>
          </cell>
        </row>
        <row r="5">
          <cell r="G5">
            <v>38294</v>
          </cell>
        </row>
        <row r="6">
          <cell r="G6">
            <v>226466</v>
          </cell>
        </row>
        <row r="7">
          <cell r="G7">
            <v>45117</v>
          </cell>
        </row>
        <row r="8">
          <cell r="G8">
            <v>22117</v>
          </cell>
        </row>
        <row r="9">
          <cell r="G9">
            <v>1155879</v>
          </cell>
        </row>
        <row r="10">
          <cell r="G10">
            <v>27401</v>
          </cell>
        </row>
        <row r="11">
          <cell r="G11">
            <v>191848</v>
          </cell>
        </row>
        <row r="12">
          <cell r="G12">
            <v>1018241</v>
          </cell>
        </row>
        <row r="13">
          <cell r="G13">
            <v>29132</v>
          </cell>
        </row>
        <row r="14">
          <cell r="G14">
            <v>135333</v>
          </cell>
        </row>
        <row r="15">
          <cell r="G15">
            <v>190266</v>
          </cell>
        </row>
        <row r="16">
          <cell r="G16">
            <v>18593</v>
          </cell>
        </row>
        <row r="17">
          <cell r="G17">
            <v>916464</v>
          </cell>
        </row>
        <row r="18">
          <cell r="G18">
            <v>153710</v>
          </cell>
        </row>
        <row r="19">
          <cell r="G19">
            <v>65071</v>
          </cell>
        </row>
        <row r="20">
          <cell r="G20">
            <v>30150</v>
          </cell>
        </row>
        <row r="21">
          <cell r="G21">
            <v>10253716</v>
          </cell>
        </row>
        <row r="22">
          <cell r="G22">
            <v>159536</v>
          </cell>
        </row>
        <row r="23">
          <cell r="G23">
            <v>262879</v>
          </cell>
        </row>
        <row r="24">
          <cell r="G24">
            <v>18068</v>
          </cell>
        </row>
        <row r="25">
          <cell r="G25">
            <v>89009</v>
          </cell>
        </row>
        <row r="26">
          <cell r="G26">
            <v>282928</v>
          </cell>
        </row>
        <row r="27">
          <cell r="G27">
            <v>9602</v>
          </cell>
        </row>
        <row r="28">
          <cell r="G28">
            <v>13616</v>
          </cell>
        </row>
        <row r="29">
          <cell r="G29">
            <v>445414</v>
          </cell>
        </row>
        <row r="30">
          <cell r="G30">
            <v>140779</v>
          </cell>
        </row>
        <row r="31">
          <cell r="G31">
            <v>98904</v>
          </cell>
        </row>
        <row r="32">
          <cell r="G32">
            <v>3222498</v>
          </cell>
        </row>
        <row r="33">
          <cell r="G33">
            <v>396691</v>
          </cell>
        </row>
        <row r="34">
          <cell r="G34">
            <v>19779</v>
          </cell>
        </row>
        <row r="35">
          <cell r="G35">
            <v>2440124</v>
          </cell>
        </row>
        <row r="36">
          <cell r="G36">
            <v>1546174</v>
          </cell>
        </row>
        <row r="37">
          <cell r="G37">
            <v>62296</v>
          </cell>
        </row>
        <row r="38">
          <cell r="G38">
            <v>2192203</v>
          </cell>
        </row>
        <row r="39">
          <cell r="G39">
            <v>3351786</v>
          </cell>
        </row>
        <row r="40">
          <cell r="G40">
            <v>883869</v>
          </cell>
        </row>
        <row r="41">
          <cell r="G41">
            <v>770385</v>
          </cell>
        </row>
        <row r="42">
          <cell r="G42">
            <v>280393</v>
          </cell>
        </row>
        <row r="43">
          <cell r="G43">
            <v>774485</v>
          </cell>
        </row>
        <row r="44">
          <cell r="G44">
            <v>454593</v>
          </cell>
        </row>
        <row r="45">
          <cell r="G45">
            <v>1954286</v>
          </cell>
        </row>
        <row r="46">
          <cell r="G46">
            <v>274871</v>
          </cell>
        </row>
        <row r="47">
          <cell r="G47">
            <v>178773</v>
          </cell>
        </row>
        <row r="48">
          <cell r="G48">
            <v>3213</v>
          </cell>
        </row>
        <row r="49">
          <cell r="G49">
            <v>44584</v>
          </cell>
        </row>
        <row r="50">
          <cell r="G50">
            <v>441307</v>
          </cell>
        </row>
        <row r="51">
          <cell r="G51">
            <v>500675</v>
          </cell>
        </row>
        <row r="52">
          <cell r="G52">
            <v>558972</v>
          </cell>
        </row>
        <row r="53">
          <cell r="G53">
            <v>175406</v>
          </cell>
        </row>
        <row r="54">
          <cell r="G54">
            <v>64387</v>
          </cell>
        </row>
        <row r="55">
          <cell r="G55">
            <v>13688</v>
          </cell>
        </row>
        <row r="56">
          <cell r="G56">
            <v>479112</v>
          </cell>
        </row>
        <row r="57">
          <cell r="G57">
            <v>54590</v>
          </cell>
        </row>
        <row r="58">
          <cell r="G58">
            <v>856598</v>
          </cell>
        </row>
        <row r="59">
          <cell r="G59">
            <v>222581</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tabSelected="1" zoomScaleNormal="100" zoomScaleSheetLayoutView="80" workbookViewId="0"/>
  </sheetViews>
  <sheetFormatPr defaultColWidth="0" defaultRowHeight="15" zeroHeight="1" x14ac:dyDescent="0.2"/>
  <cols>
    <col min="1" max="1" width="18.140625" style="3" bestFit="1" customWidth="1"/>
    <col min="2" max="2" width="16" style="3" hidden="1" customWidth="1"/>
    <col min="3" max="3" width="13.5703125" style="3" bestFit="1" customWidth="1"/>
    <col min="4" max="4" width="16.140625" style="4" customWidth="1"/>
    <col min="5" max="5" width="14.140625" style="5" customWidth="1"/>
    <col min="6" max="6" width="2.140625" style="3" hidden="1" customWidth="1"/>
    <col min="7" max="7" width="16.42578125" style="3" customWidth="1"/>
    <col min="8" max="8" width="16.28515625" style="3" customWidth="1"/>
    <col min="9" max="9" width="15.140625" style="3" customWidth="1"/>
    <col min="10" max="10" width="14.140625" style="3" customWidth="1"/>
    <col min="11" max="11" width="2.5703125" style="33" hidden="1" customWidth="1"/>
    <col min="12" max="16384" width="9.140625" style="1" hidden="1"/>
  </cols>
  <sheetData>
    <row r="1" spans="1:11" x14ac:dyDescent="0.2">
      <c r="A1" s="2" t="s">
        <v>82</v>
      </c>
      <c r="C1" s="30"/>
      <c r="D1" s="31"/>
      <c r="E1" s="32"/>
      <c r="F1" s="30"/>
      <c r="G1" s="30"/>
      <c r="H1" s="30"/>
      <c r="I1" s="30"/>
      <c r="J1" s="30"/>
    </row>
    <row r="2" spans="1:11" ht="15.75" x14ac:dyDescent="0.25">
      <c r="A2" s="41" t="s">
        <v>65</v>
      </c>
      <c r="B2" s="41"/>
      <c r="C2" s="41"/>
      <c r="D2" s="41"/>
      <c r="E2" s="41"/>
      <c r="F2" s="41"/>
      <c r="G2" s="41"/>
      <c r="H2" s="41"/>
      <c r="I2" s="41"/>
      <c r="J2" s="41"/>
    </row>
    <row r="3" spans="1:11" ht="15.75" x14ac:dyDescent="0.25">
      <c r="A3" s="35"/>
      <c r="B3" s="6"/>
      <c r="C3" s="41" t="s">
        <v>0</v>
      </c>
      <c r="D3" s="41"/>
      <c r="E3" s="41"/>
      <c r="F3" s="6"/>
      <c r="G3" s="41" t="s">
        <v>77</v>
      </c>
      <c r="H3" s="41"/>
      <c r="I3" s="41"/>
      <c r="J3" s="41"/>
    </row>
    <row r="4" spans="1:11" ht="47.25" x14ac:dyDescent="0.25">
      <c r="A4" s="7" t="s">
        <v>1</v>
      </c>
      <c r="B4" s="8" t="s">
        <v>2</v>
      </c>
      <c r="C4" s="9" t="s">
        <v>3</v>
      </c>
      <c r="D4" s="9" t="s">
        <v>4</v>
      </c>
      <c r="E4" s="9" t="s">
        <v>5</v>
      </c>
      <c r="F4" s="8"/>
      <c r="G4" s="9" t="s">
        <v>78</v>
      </c>
      <c r="H4" s="9" t="s">
        <v>79</v>
      </c>
      <c r="I4" s="9" t="s">
        <v>80</v>
      </c>
      <c r="J4" s="9" t="s">
        <v>81</v>
      </c>
    </row>
    <row r="5" spans="1:11" ht="15.75" x14ac:dyDescent="0.25">
      <c r="A5" s="7"/>
      <c r="B5" s="10"/>
      <c r="C5" s="11" t="s">
        <v>66</v>
      </c>
      <c r="D5" s="11" t="s">
        <v>67</v>
      </c>
      <c r="E5" s="11" t="s">
        <v>68</v>
      </c>
      <c r="F5" s="11"/>
      <c r="G5" s="11" t="s">
        <v>69</v>
      </c>
      <c r="H5" s="11" t="s">
        <v>70</v>
      </c>
      <c r="I5" s="11" t="s">
        <v>71</v>
      </c>
      <c r="J5" s="11" t="s">
        <v>72</v>
      </c>
    </row>
    <row r="6" spans="1:11" ht="15.75" x14ac:dyDescent="0.25">
      <c r="A6" s="36"/>
      <c r="B6" s="37"/>
      <c r="C6" s="38"/>
      <c r="D6" s="38"/>
      <c r="E6" s="11" t="s">
        <v>73</v>
      </c>
      <c r="F6" s="11"/>
      <c r="G6" s="38"/>
      <c r="H6" s="12" t="s">
        <v>74</v>
      </c>
      <c r="I6" s="11" t="s">
        <v>75</v>
      </c>
      <c r="J6" s="11" t="s">
        <v>76</v>
      </c>
      <c r="K6" s="34"/>
    </row>
    <row r="7" spans="1:11" x14ac:dyDescent="0.2">
      <c r="A7" s="13" t="s">
        <v>6</v>
      </c>
      <c r="B7" s="14"/>
      <c r="C7" s="15">
        <v>1448768</v>
      </c>
      <c r="D7" s="14">
        <v>29490</v>
      </c>
      <c r="E7" s="16">
        <f t="shared" ref="E7:E64" si="0">D7/$D$64</f>
        <v>3.0991442410459532E-2</v>
      </c>
      <c r="F7" s="17"/>
      <c r="G7" s="15">
        <f>[1]Prevalence!$G3</f>
        <v>1669301</v>
      </c>
      <c r="H7" s="18">
        <f t="shared" ref="H7:H63" si="1">(G7-C7)/C7</f>
        <v>0.15222105954852674</v>
      </c>
      <c r="I7" s="19">
        <f t="shared" ref="I7:I63" si="2">ROUND(D7*(1+H7),0)</f>
        <v>33979</v>
      </c>
      <c r="J7" s="20">
        <f>I7/$I$64</f>
        <v>3.0334465627217904E-2</v>
      </c>
      <c r="K7" s="34"/>
    </row>
    <row r="8" spans="1:11" x14ac:dyDescent="0.2">
      <c r="A8" s="13" t="s">
        <v>7</v>
      </c>
      <c r="B8" s="21" t="s">
        <v>8</v>
      </c>
      <c r="C8" s="15">
        <v>1203</v>
      </c>
      <c r="D8" s="22">
        <v>39</v>
      </c>
      <c r="E8" s="16">
        <f t="shared" si="0"/>
        <v>4.0985630858186567E-5</v>
      </c>
      <c r="F8" s="17"/>
      <c r="G8" s="15">
        <f>[1]Prevalence!$G4</f>
        <v>1162</v>
      </c>
      <c r="H8" s="18">
        <f t="shared" si="1"/>
        <v>-3.408146300914381E-2</v>
      </c>
      <c r="I8" s="19">
        <f t="shared" si="2"/>
        <v>38</v>
      </c>
      <c r="J8" s="20">
        <f t="shared" ref="J8:J63" si="3">I8/$I$64</f>
        <v>3.3924179458909338E-5</v>
      </c>
    </row>
    <row r="9" spans="1:11" x14ac:dyDescent="0.2">
      <c r="A9" s="13" t="s">
        <v>9</v>
      </c>
      <c r="B9" s="21" t="s">
        <v>8</v>
      </c>
      <c r="C9" s="15">
        <v>35205</v>
      </c>
      <c r="D9" s="22">
        <v>740</v>
      </c>
      <c r="E9" s="16">
        <f t="shared" si="0"/>
        <v>7.7767607269379633E-4</v>
      </c>
      <c r="F9" s="17"/>
      <c r="G9" s="15">
        <f>[1]Prevalence!$G5</f>
        <v>38294</v>
      </c>
      <c r="H9" s="18">
        <f t="shared" si="1"/>
        <v>8.7743218292856126E-2</v>
      </c>
      <c r="I9" s="19">
        <f t="shared" si="2"/>
        <v>805</v>
      </c>
      <c r="J9" s="20">
        <f t="shared" si="3"/>
        <v>7.1865695959005306E-4</v>
      </c>
    </row>
    <row r="10" spans="1:11" x14ac:dyDescent="0.2">
      <c r="A10" s="13" t="s">
        <v>10</v>
      </c>
      <c r="B10" s="21"/>
      <c r="C10" s="15">
        <v>203446</v>
      </c>
      <c r="D10" s="22">
        <v>7582</v>
      </c>
      <c r="E10" s="16">
        <f t="shared" si="0"/>
        <v>7.968027004276167E-3</v>
      </c>
      <c r="F10" s="17"/>
      <c r="G10" s="15">
        <f>[1]Prevalence!$G6</f>
        <v>226466</v>
      </c>
      <c r="H10" s="18">
        <f t="shared" si="1"/>
        <v>0.1131504182928148</v>
      </c>
      <c r="I10" s="19">
        <f t="shared" si="2"/>
        <v>8440</v>
      </c>
      <c r="J10" s="20">
        <f t="shared" si="3"/>
        <v>7.5347388061367052E-3</v>
      </c>
    </row>
    <row r="11" spans="1:11" x14ac:dyDescent="0.2">
      <c r="A11" s="13" t="s">
        <v>11</v>
      </c>
      <c r="B11" s="21" t="s">
        <v>8</v>
      </c>
      <c r="C11" s="15">
        <v>40658</v>
      </c>
      <c r="D11" s="22">
        <v>1076</v>
      </c>
      <c r="E11" s="16">
        <f t="shared" si="0"/>
        <v>1.1307830462412498E-3</v>
      </c>
      <c r="F11" s="17"/>
      <c r="G11" s="15">
        <f>[1]Prevalence!$G7</f>
        <v>45117</v>
      </c>
      <c r="H11" s="18">
        <f t="shared" si="1"/>
        <v>0.10967091347336318</v>
      </c>
      <c r="I11" s="19">
        <f t="shared" si="2"/>
        <v>1194</v>
      </c>
      <c r="J11" s="20">
        <f t="shared" si="3"/>
        <v>1.0659334282615198E-3</v>
      </c>
    </row>
    <row r="12" spans="1:11" x14ac:dyDescent="0.2">
      <c r="A12" s="13" t="s">
        <v>12</v>
      </c>
      <c r="B12" s="21" t="s">
        <v>8</v>
      </c>
      <c r="C12" s="15">
        <v>18880</v>
      </c>
      <c r="D12" s="22">
        <v>693</v>
      </c>
      <c r="E12" s="16">
        <f t="shared" si="0"/>
        <v>7.282831329416228E-4</v>
      </c>
      <c r="F12" s="17"/>
      <c r="G12" s="15">
        <f>[1]Prevalence!$G8</f>
        <v>22117</v>
      </c>
      <c r="H12" s="18">
        <f t="shared" si="1"/>
        <v>0.17145127118644068</v>
      </c>
      <c r="I12" s="19">
        <f t="shared" si="2"/>
        <v>812</v>
      </c>
      <c r="J12" s="20">
        <f t="shared" si="3"/>
        <v>7.2490615054301001E-4</v>
      </c>
    </row>
    <row r="13" spans="1:11" x14ac:dyDescent="0.2">
      <c r="A13" s="13" t="s">
        <v>13</v>
      </c>
      <c r="B13" s="21"/>
      <c r="C13" s="15">
        <v>953675</v>
      </c>
      <c r="D13" s="22">
        <v>15474</v>
      </c>
      <c r="E13" s="16">
        <f t="shared" si="0"/>
        <v>1.6261837228194329E-2</v>
      </c>
      <c r="F13" s="17"/>
      <c r="G13" s="15">
        <f>[1]Prevalence!$G9</f>
        <v>1155879</v>
      </c>
      <c r="H13" s="18">
        <f t="shared" si="1"/>
        <v>0.2120261095236847</v>
      </c>
      <c r="I13" s="19">
        <f t="shared" si="2"/>
        <v>18755</v>
      </c>
      <c r="J13" s="20">
        <f t="shared" si="3"/>
        <v>1.6743368046101173E-2</v>
      </c>
    </row>
    <row r="14" spans="1:11" x14ac:dyDescent="0.2">
      <c r="A14" s="13" t="s">
        <v>14</v>
      </c>
      <c r="B14" s="21" t="s">
        <v>8</v>
      </c>
      <c r="C14" s="15">
        <v>27447</v>
      </c>
      <c r="D14" s="22">
        <v>946</v>
      </c>
      <c r="E14" s="16">
        <f t="shared" si="0"/>
        <v>9.9416427671396128E-4</v>
      </c>
      <c r="F14" s="17"/>
      <c r="G14" s="15">
        <f>[1]Prevalence!$G10</f>
        <v>27401</v>
      </c>
      <c r="H14" s="18">
        <f t="shared" si="1"/>
        <v>-1.6759572995227166E-3</v>
      </c>
      <c r="I14" s="19">
        <f t="shared" si="2"/>
        <v>944</v>
      </c>
      <c r="J14" s="20">
        <f t="shared" si="3"/>
        <v>8.4274803708448461E-4</v>
      </c>
    </row>
    <row r="15" spans="1:11" x14ac:dyDescent="0.2">
      <c r="A15" s="13" t="s">
        <v>15</v>
      </c>
      <c r="B15" s="21"/>
      <c r="C15" s="15">
        <v>158288</v>
      </c>
      <c r="D15" s="22">
        <v>2430</v>
      </c>
      <c r="E15" s="16">
        <f t="shared" si="0"/>
        <v>2.5537200765485477E-3</v>
      </c>
      <c r="F15" s="17"/>
      <c r="G15" s="15">
        <f>[1]Prevalence!$G11</f>
        <v>191848</v>
      </c>
      <c r="H15" s="18">
        <f t="shared" si="1"/>
        <v>0.21201859900940059</v>
      </c>
      <c r="I15" s="19">
        <f t="shared" si="2"/>
        <v>2945</v>
      </c>
      <c r="J15" s="20">
        <f t="shared" si="3"/>
        <v>2.6291239080654736E-3</v>
      </c>
    </row>
    <row r="16" spans="1:11" x14ac:dyDescent="0.2">
      <c r="A16" s="13" t="s">
        <v>16</v>
      </c>
      <c r="B16" s="21"/>
      <c r="C16" s="15">
        <v>802224</v>
      </c>
      <c r="D16" s="22">
        <v>33350</v>
      </c>
      <c r="E16" s="16">
        <f t="shared" si="0"/>
        <v>3.5047968951808256E-2</v>
      </c>
      <c r="F16" s="17"/>
      <c r="G16" s="15">
        <f>[1]Prevalence!$G12</f>
        <v>1018241</v>
      </c>
      <c r="H16" s="18">
        <f t="shared" si="1"/>
        <v>0.26927267197191807</v>
      </c>
      <c r="I16" s="19">
        <f t="shared" si="2"/>
        <v>42330</v>
      </c>
      <c r="J16" s="20">
        <f t="shared" si="3"/>
        <v>3.7789750434095583E-2</v>
      </c>
    </row>
    <row r="17" spans="1:10" x14ac:dyDescent="0.2">
      <c r="A17" s="13" t="s">
        <v>17</v>
      </c>
      <c r="B17" s="21" t="s">
        <v>8</v>
      </c>
      <c r="C17" s="15">
        <v>26555</v>
      </c>
      <c r="D17" s="22">
        <v>1005</v>
      </c>
      <c r="E17" s="16">
        <f t="shared" si="0"/>
        <v>1.0561681798071153E-3</v>
      </c>
      <c r="F17" s="17"/>
      <c r="G17" s="15">
        <f>[1]Prevalence!$G13</f>
        <v>29132</v>
      </c>
      <c r="H17" s="18">
        <f t="shared" si="1"/>
        <v>9.7043871210694785E-2</v>
      </c>
      <c r="I17" s="19">
        <f t="shared" si="2"/>
        <v>1103</v>
      </c>
      <c r="J17" s="20">
        <f t="shared" si="3"/>
        <v>9.8469394587307889E-4</v>
      </c>
    </row>
    <row r="18" spans="1:10" x14ac:dyDescent="0.2">
      <c r="A18" s="13" t="s">
        <v>18</v>
      </c>
      <c r="B18" s="21"/>
      <c r="C18" s="15">
        <v>126665</v>
      </c>
      <c r="D18" s="22">
        <v>4656</v>
      </c>
      <c r="E18" s="16">
        <f t="shared" si="0"/>
        <v>4.8930537763004264E-3</v>
      </c>
      <c r="F18" s="17"/>
      <c r="G18" s="15">
        <f>[1]Prevalence!$G14</f>
        <v>135333</v>
      </c>
      <c r="H18" s="18">
        <f t="shared" si="1"/>
        <v>6.8432479374728614E-2</v>
      </c>
      <c r="I18" s="19">
        <f t="shared" si="2"/>
        <v>4975</v>
      </c>
      <c r="J18" s="20">
        <f t="shared" si="3"/>
        <v>4.4413892844229986E-3</v>
      </c>
    </row>
    <row r="19" spans="1:10" x14ac:dyDescent="0.2">
      <c r="A19" s="13" t="s">
        <v>19</v>
      </c>
      <c r="B19" s="21"/>
      <c r="C19" s="15">
        <v>143151</v>
      </c>
      <c r="D19" s="22">
        <v>5673</v>
      </c>
      <c r="E19" s="16">
        <f t="shared" si="0"/>
        <v>5.9618329194485228E-3</v>
      </c>
      <c r="F19" s="17"/>
      <c r="G19" s="15">
        <f>[1]Prevalence!$G15</f>
        <v>190266</v>
      </c>
      <c r="H19" s="18">
        <f t="shared" si="1"/>
        <v>0.32912798373745206</v>
      </c>
      <c r="I19" s="19">
        <f t="shared" si="2"/>
        <v>7540</v>
      </c>
      <c r="J19" s="20">
        <f t="shared" si="3"/>
        <v>6.7312713978993789E-3</v>
      </c>
    </row>
    <row r="20" spans="1:10" x14ac:dyDescent="0.2">
      <c r="A20" s="13" t="s">
        <v>20</v>
      </c>
      <c r="B20" s="21" t="s">
        <v>8</v>
      </c>
      <c r="C20" s="15">
        <v>18116</v>
      </c>
      <c r="D20" s="22">
        <v>512</v>
      </c>
      <c r="E20" s="16">
        <f t="shared" si="0"/>
        <v>5.3806776921516719E-4</v>
      </c>
      <c r="F20" s="17"/>
      <c r="G20" s="15">
        <f>[1]Prevalence!$G16</f>
        <v>18593</v>
      </c>
      <c r="H20" s="18">
        <f t="shared" si="1"/>
        <v>2.6330315742989621E-2</v>
      </c>
      <c r="I20" s="19">
        <f t="shared" si="2"/>
        <v>525</v>
      </c>
      <c r="J20" s="20">
        <f t="shared" si="3"/>
        <v>4.6868932147177373E-4</v>
      </c>
    </row>
    <row r="21" spans="1:10" x14ac:dyDescent="0.2">
      <c r="A21" s="13" t="s">
        <v>21</v>
      </c>
      <c r="B21" s="21"/>
      <c r="C21" s="15">
        <v>664373</v>
      </c>
      <c r="D21" s="22">
        <v>26346</v>
      </c>
      <c r="E21" s="16">
        <f t="shared" si="0"/>
        <v>2.7687370015122646E-2</v>
      </c>
      <c r="F21" s="17"/>
      <c r="G21" s="15">
        <f>[1]Prevalence!$G17</f>
        <v>916464</v>
      </c>
      <c r="H21" s="18">
        <f t="shared" si="1"/>
        <v>0.37944197009812258</v>
      </c>
      <c r="I21" s="19">
        <f t="shared" si="2"/>
        <v>36343</v>
      </c>
      <c r="J21" s="20">
        <f t="shared" si="3"/>
        <v>3.2444906686187949E-2</v>
      </c>
    </row>
    <row r="22" spans="1:10" x14ac:dyDescent="0.2">
      <c r="A22" s="13" t="s">
        <v>22</v>
      </c>
      <c r="B22" s="21"/>
      <c r="C22" s="15">
        <v>129764</v>
      </c>
      <c r="D22" s="22">
        <v>4539</v>
      </c>
      <c r="E22" s="16">
        <f t="shared" si="0"/>
        <v>4.7700968837258674E-3</v>
      </c>
      <c r="F22" s="17"/>
      <c r="G22" s="15">
        <f>[1]Prevalence!$G18</f>
        <v>153710</v>
      </c>
      <c r="H22" s="18">
        <f t="shared" si="1"/>
        <v>0.18453500200363737</v>
      </c>
      <c r="I22" s="19">
        <f t="shared" si="2"/>
        <v>5377</v>
      </c>
      <c r="J22" s="20">
        <f t="shared" si="3"/>
        <v>4.8002713934356712E-3</v>
      </c>
    </row>
    <row r="23" spans="1:10" x14ac:dyDescent="0.2">
      <c r="A23" s="13" t="s">
        <v>23</v>
      </c>
      <c r="B23" s="21" t="s">
        <v>8</v>
      </c>
      <c r="C23" s="15">
        <v>58479</v>
      </c>
      <c r="D23" s="22">
        <v>2137</v>
      </c>
      <c r="E23" s="16">
        <f t="shared" si="0"/>
        <v>2.2458023883062742E-3</v>
      </c>
      <c r="F23" s="17"/>
      <c r="G23" s="15">
        <f>[1]Prevalence!$G19</f>
        <v>65071</v>
      </c>
      <c r="H23" s="18">
        <f t="shared" si="1"/>
        <v>0.1127242257904547</v>
      </c>
      <c r="I23" s="19">
        <f t="shared" si="2"/>
        <v>2378</v>
      </c>
      <c r="J23" s="20">
        <f t="shared" si="3"/>
        <v>2.122939440875958E-3</v>
      </c>
    </row>
    <row r="24" spans="1:10" x14ac:dyDescent="0.2">
      <c r="A24" s="13" t="s">
        <v>24</v>
      </c>
      <c r="B24" s="21" t="s">
        <v>8</v>
      </c>
      <c r="C24" s="15">
        <v>33871</v>
      </c>
      <c r="D24" s="22">
        <v>812</v>
      </c>
      <c r="E24" s="16">
        <f t="shared" si="0"/>
        <v>8.5334185273967919E-4</v>
      </c>
      <c r="F24" s="17"/>
      <c r="G24" s="15">
        <f>[1]Prevalence!$G20</f>
        <v>30150</v>
      </c>
      <c r="H24" s="18">
        <f t="shared" si="1"/>
        <v>-0.10985799061143751</v>
      </c>
      <c r="I24" s="19">
        <f t="shared" si="2"/>
        <v>723</v>
      </c>
      <c r="J24" s="20">
        <f t="shared" si="3"/>
        <v>6.4545215128398558E-4</v>
      </c>
    </row>
    <row r="25" spans="1:10" x14ac:dyDescent="0.2">
      <c r="A25" s="13" t="s">
        <v>25</v>
      </c>
      <c r="B25" s="21"/>
      <c r="C25" s="15">
        <v>9543983</v>
      </c>
      <c r="D25" s="22">
        <v>322680</v>
      </c>
      <c r="E25" s="16">
        <f t="shared" si="0"/>
        <v>0.33910880423896517</v>
      </c>
      <c r="F25" s="17"/>
      <c r="G25" s="15">
        <f>[1]Prevalence!$G21</f>
        <v>10253716</v>
      </c>
      <c r="H25" s="18">
        <f t="shared" si="1"/>
        <v>7.4364445116886738E-2</v>
      </c>
      <c r="I25" s="19">
        <f t="shared" si="2"/>
        <v>346676</v>
      </c>
      <c r="J25" s="20">
        <f t="shared" si="3"/>
        <v>0.30949207468675932</v>
      </c>
    </row>
    <row r="26" spans="1:10" x14ac:dyDescent="0.2">
      <c r="A26" s="13" t="s">
        <v>26</v>
      </c>
      <c r="B26" s="21"/>
      <c r="C26" s="15">
        <v>124265</v>
      </c>
      <c r="D26" s="22">
        <v>4691</v>
      </c>
      <c r="E26" s="16">
        <f t="shared" si="0"/>
        <v>4.9298357527116201E-3</v>
      </c>
      <c r="F26" s="17"/>
      <c r="G26" s="15">
        <f>[1]Prevalence!$G22</f>
        <v>159536</v>
      </c>
      <c r="H26" s="18">
        <f t="shared" si="1"/>
        <v>0.28383696133263592</v>
      </c>
      <c r="I26" s="19">
        <f t="shared" si="2"/>
        <v>6022</v>
      </c>
      <c r="J26" s="20">
        <f t="shared" si="3"/>
        <v>5.3760897026724217E-3</v>
      </c>
    </row>
    <row r="27" spans="1:10" x14ac:dyDescent="0.2">
      <c r="A27" s="13" t="s">
        <v>27</v>
      </c>
      <c r="B27" s="21"/>
      <c r="C27" s="15">
        <v>247424</v>
      </c>
      <c r="D27" s="22">
        <v>3251</v>
      </c>
      <c r="E27" s="16">
        <f t="shared" si="0"/>
        <v>3.4165201517939621E-3</v>
      </c>
      <c r="F27" s="17"/>
      <c r="G27" s="15">
        <f>[1]Prevalence!$G23</f>
        <v>262879</v>
      </c>
      <c r="H27" s="18">
        <f t="shared" si="1"/>
        <v>6.2463625193998965E-2</v>
      </c>
      <c r="I27" s="19">
        <f t="shared" si="2"/>
        <v>3454</v>
      </c>
      <c r="J27" s="20">
        <f t="shared" si="3"/>
        <v>3.0835293645019171E-3</v>
      </c>
    </row>
    <row r="28" spans="1:10" x14ac:dyDescent="0.2">
      <c r="A28" s="13" t="s">
        <v>28</v>
      </c>
      <c r="B28" s="21" t="s">
        <v>8</v>
      </c>
      <c r="C28" s="15">
        <v>17056</v>
      </c>
      <c r="D28" s="22">
        <v>445</v>
      </c>
      <c r="E28" s="16">
        <f t="shared" si="0"/>
        <v>4.676565572280262E-4</v>
      </c>
      <c r="F28" s="17"/>
      <c r="G28" s="15">
        <f>[1]Prevalence!$G24</f>
        <v>18068</v>
      </c>
      <c r="H28" s="18">
        <f t="shared" si="1"/>
        <v>5.9333958724202628E-2</v>
      </c>
      <c r="I28" s="19">
        <f t="shared" si="2"/>
        <v>471</v>
      </c>
      <c r="J28" s="20">
        <f t="shared" si="3"/>
        <v>4.2048127697753417E-4</v>
      </c>
    </row>
    <row r="29" spans="1:10" x14ac:dyDescent="0.2">
      <c r="A29" s="13" t="s">
        <v>29</v>
      </c>
      <c r="B29" s="21" t="s">
        <v>8</v>
      </c>
      <c r="C29" s="15">
        <v>86506</v>
      </c>
      <c r="D29" s="22">
        <v>2893</v>
      </c>
      <c r="E29" s="16">
        <f t="shared" si="0"/>
        <v>3.0402930787880446E-3</v>
      </c>
      <c r="F29" s="17"/>
      <c r="G29" s="15">
        <f>[1]Prevalence!$G25</f>
        <v>89009</v>
      </c>
      <c r="H29" s="18">
        <f t="shared" si="1"/>
        <v>2.8934409173930132E-2</v>
      </c>
      <c r="I29" s="19">
        <f t="shared" si="2"/>
        <v>2977</v>
      </c>
      <c r="J29" s="20">
        <f t="shared" si="3"/>
        <v>2.657691638136134E-3</v>
      </c>
    </row>
    <row r="30" spans="1:10" x14ac:dyDescent="0.2">
      <c r="A30" s="13" t="s">
        <v>30</v>
      </c>
      <c r="B30" s="21"/>
      <c r="C30" s="15">
        <v>211109</v>
      </c>
      <c r="D30" s="22">
        <v>8982</v>
      </c>
      <c r="E30" s="16">
        <f t="shared" si="0"/>
        <v>9.4393060607238909E-3</v>
      </c>
      <c r="F30" s="17"/>
      <c r="G30" s="15">
        <f>[1]Prevalence!$G26</f>
        <v>282928</v>
      </c>
      <c r="H30" s="18">
        <f t="shared" si="1"/>
        <v>0.34019866514454616</v>
      </c>
      <c r="I30" s="19">
        <f t="shared" si="2"/>
        <v>12038</v>
      </c>
      <c r="J30" s="20">
        <f t="shared" si="3"/>
        <v>1.0746822955956595E-2</v>
      </c>
    </row>
    <row r="31" spans="1:10" x14ac:dyDescent="0.2">
      <c r="A31" s="13" t="s">
        <v>31</v>
      </c>
      <c r="B31" s="21" t="s">
        <v>8</v>
      </c>
      <c r="C31" s="15">
        <v>9510</v>
      </c>
      <c r="D31" s="22">
        <v>344</v>
      </c>
      <c r="E31" s="16">
        <f t="shared" si="0"/>
        <v>3.6151428244144047E-4</v>
      </c>
      <c r="F31" s="17"/>
      <c r="G31" s="15">
        <f>[1]Prevalence!$G27</f>
        <v>9602</v>
      </c>
      <c r="H31" s="18">
        <f t="shared" si="1"/>
        <v>9.6740273396424808E-3</v>
      </c>
      <c r="I31" s="19">
        <f t="shared" si="2"/>
        <v>347</v>
      </c>
      <c r="J31" s="20">
        <f t="shared" si="3"/>
        <v>3.0978132295372476E-4</v>
      </c>
    </row>
    <row r="32" spans="1:10" x14ac:dyDescent="0.2">
      <c r="A32" s="13" t="s">
        <v>32</v>
      </c>
      <c r="B32" s="21" t="s">
        <v>8</v>
      </c>
      <c r="C32" s="15">
        <v>12855</v>
      </c>
      <c r="D32" s="22">
        <v>342</v>
      </c>
      <c r="E32" s="16">
        <f t="shared" si="0"/>
        <v>3.5941245521794372E-4</v>
      </c>
      <c r="F32" s="17"/>
      <c r="G32" s="15">
        <f>[1]Prevalence!$G28</f>
        <v>13616</v>
      </c>
      <c r="H32" s="18">
        <f t="shared" si="1"/>
        <v>5.9198755348113571E-2</v>
      </c>
      <c r="I32" s="19">
        <f t="shared" si="2"/>
        <v>362</v>
      </c>
      <c r="J32" s="20">
        <f t="shared" si="3"/>
        <v>3.2317244642434686E-4</v>
      </c>
    </row>
    <row r="33" spans="1:10" x14ac:dyDescent="0.2">
      <c r="A33" s="13" t="s">
        <v>33</v>
      </c>
      <c r="B33" s="21"/>
      <c r="C33" s="15">
        <v>402854</v>
      </c>
      <c r="D33" s="22">
        <v>11405</v>
      </c>
      <c r="E33" s="16">
        <f t="shared" si="0"/>
        <v>1.1985669741990199E-2</v>
      </c>
      <c r="F33" s="17"/>
      <c r="G33" s="15">
        <f>[1]Prevalence!$G29</f>
        <v>445414</v>
      </c>
      <c r="H33" s="18">
        <f t="shared" si="1"/>
        <v>0.10564621426124601</v>
      </c>
      <c r="I33" s="19">
        <f t="shared" si="2"/>
        <v>12610</v>
      </c>
      <c r="J33" s="20">
        <f t="shared" si="3"/>
        <v>1.1257471130969652E-2</v>
      </c>
    </row>
    <row r="34" spans="1:10" x14ac:dyDescent="0.2">
      <c r="A34" s="13" t="s">
        <v>34</v>
      </c>
      <c r="B34" s="21"/>
      <c r="C34" s="15">
        <v>124601</v>
      </c>
      <c r="D34" s="22">
        <v>2368</v>
      </c>
      <c r="E34" s="16">
        <f t="shared" si="0"/>
        <v>2.4885634326201485E-3</v>
      </c>
      <c r="F34" s="17"/>
      <c r="G34" s="15">
        <f>[1]Prevalence!$G30</f>
        <v>140779</v>
      </c>
      <c r="H34" s="18">
        <f t="shared" si="1"/>
        <v>0.12983844431425109</v>
      </c>
      <c r="I34" s="19">
        <f t="shared" si="2"/>
        <v>2675</v>
      </c>
      <c r="J34" s="20">
        <f t="shared" si="3"/>
        <v>2.3880836855942758E-3</v>
      </c>
    </row>
    <row r="35" spans="1:10" x14ac:dyDescent="0.2">
      <c r="A35" s="13" t="s">
        <v>35</v>
      </c>
      <c r="B35" s="21" t="s">
        <v>8</v>
      </c>
      <c r="C35" s="15">
        <v>91872</v>
      </c>
      <c r="D35" s="22">
        <v>1908</v>
      </c>
      <c r="E35" s="16">
        <f t="shared" si="0"/>
        <v>2.0051431712158965E-3</v>
      </c>
      <c r="F35" s="17"/>
      <c r="G35" s="15">
        <f>[1]Prevalence!$G31</f>
        <v>98904</v>
      </c>
      <c r="H35" s="18">
        <f t="shared" si="1"/>
        <v>7.6541274817136892E-2</v>
      </c>
      <c r="I35" s="19">
        <f t="shared" si="2"/>
        <v>2054</v>
      </c>
      <c r="J35" s="20">
        <f t="shared" si="3"/>
        <v>1.8336911739105205E-3</v>
      </c>
    </row>
    <row r="36" spans="1:10" x14ac:dyDescent="0.2">
      <c r="A36" s="13" t="s">
        <v>36</v>
      </c>
      <c r="B36" s="21"/>
      <c r="C36" s="15">
        <v>2853893</v>
      </c>
      <c r="D36" s="22">
        <v>63978</v>
      </c>
      <c r="E36" s="16">
        <f t="shared" si="0"/>
        <v>6.7235351052437442E-2</v>
      </c>
      <c r="F36" s="17"/>
      <c r="G36" s="15">
        <f>[1]Prevalence!$G32</f>
        <v>3222498</v>
      </c>
      <c r="H36" s="18">
        <f t="shared" si="1"/>
        <v>0.12915866151954541</v>
      </c>
      <c r="I36" s="19">
        <f t="shared" si="2"/>
        <v>72241</v>
      </c>
      <c r="J36" s="20">
        <f t="shared" si="3"/>
        <v>6.4492543376080777E-2</v>
      </c>
    </row>
    <row r="37" spans="1:10" x14ac:dyDescent="0.2">
      <c r="A37" s="13" t="s">
        <v>37</v>
      </c>
      <c r="B37" s="21"/>
      <c r="C37" s="15">
        <v>251731</v>
      </c>
      <c r="D37" s="22">
        <v>3536</v>
      </c>
      <c r="E37" s="16">
        <f t="shared" si="0"/>
        <v>3.7160305311422486E-3</v>
      </c>
      <c r="F37" s="17"/>
      <c r="G37" s="15">
        <f>[1]Prevalence!$G33</f>
        <v>396691</v>
      </c>
      <c r="H37" s="18">
        <f t="shared" si="1"/>
        <v>0.57585279524571864</v>
      </c>
      <c r="I37" s="19">
        <f t="shared" si="2"/>
        <v>5572</v>
      </c>
      <c r="J37" s="20">
        <f t="shared" si="3"/>
        <v>4.9743559985537585E-3</v>
      </c>
    </row>
    <row r="38" spans="1:10" x14ac:dyDescent="0.2">
      <c r="A38" s="13" t="s">
        <v>38</v>
      </c>
      <c r="B38" s="21" t="s">
        <v>8</v>
      </c>
      <c r="C38" s="15">
        <v>20653</v>
      </c>
      <c r="D38" s="22">
        <v>519</v>
      </c>
      <c r="E38" s="16">
        <f t="shared" si="0"/>
        <v>5.454241644974058E-4</v>
      </c>
      <c r="F38" s="17"/>
      <c r="G38" s="15">
        <f>[1]Prevalence!$G34</f>
        <v>19779</v>
      </c>
      <c r="H38" s="18">
        <f t="shared" si="1"/>
        <v>-4.2318307267709292E-2</v>
      </c>
      <c r="I38" s="19">
        <f t="shared" si="2"/>
        <v>497</v>
      </c>
      <c r="J38" s="20">
        <f t="shared" si="3"/>
        <v>4.4369255765994582E-4</v>
      </c>
    </row>
    <row r="39" spans="1:10" x14ac:dyDescent="0.2">
      <c r="A39" s="13" t="s">
        <v>39</v>
      </c>
      <c r="B39" s="21"/>
      <c r="C39" s="15">
        <v>1557271</v>
      </c>
      <c r="D39" s="22">
        <v>45587</v>
      </c>
      <c r="E39" s="16">
        <f t="shared" si="0"/>
        <v>4.7907998818773098E-2</v>
      </c>
      <c r="F39" s="17"/>
      <c r="G39" s="15">
        <f>[1]Prevalence!$G35</f>
        <v>2440124</v>
      </c>
      <c r="H39" s="18">
        <f t="shared" si="1"/>
        <v>0.56692316237828866</v>
      </c>
      <c r="I39" s="19">
        <f t="shared" si="2"/>
        <v>71431</v>
      </c>
      <c r="J39" s="20">
        <f t="shared" si="3"/>
        <v>6.3769422708667187E-2</v>
      </c>
    </row>
    <row r="40" spans="1:10" x14ac:dyDescent="0.2">
      <c r="A40" s="13" t="s">
        <v>40</v>
      </c>
      <c r="B40" s="21"/>
      <c r="C40" s="15">
        <v>1230501</v>
      </c>
      <c r="D40" s="22">
        <v>35257</v>
      </c>
      <c r="E40" s="16">
        <f t="shared" si="0"/>
        <v>3.7052061209412401E-2</v>
      </c>
      <c r="F40" s="17"/>
      <c r="G40" s="15">
        <f>[1]Prevalence!$G36</f>
        <v>1546174</v>
      </c>
      <c r="H40" s="18">
        <f t="shared" si="1"/>
        <v>0.25654022223468326</v>
      </c>
      <c r="I40" s="19">
        <f t="shared" si="2"/>
        <v>44302</v>
      </c>
      <c r="J40" s="20">
        <f t="shared" si="3"/>
        <v>3.9550236799700038E-2</v>
      </c>
    </row>
    <row r="41" spans="1:10" x14ac:dyDescent="0.2">
      <c r="A41" s="13" t="s">
        <v>41</v>
      </c>
      <c r="B41" s="21" t="s">
        <v>8</v>
      </c>
      <c r="C41" s="15">
        <v>53635</v>
      </c>
      <c r="D41" s="22">
        <v>1341</v>
      </c>
      <c r="E41" s="16">
        <f t="shared" si="0"/>
        <v>1.4092751533545688E-3</v>
      </c>
      <c r="F41" s="17"/>
      <c r="G41" s="15">
        <f>[1]Prevalence!$G37</f>
        <v>62296</v>
      </c>
      <c r="H41" s="18">
        <f t="shared" si="1"/>
        <v>0.16148037661974457</v>
      </c>
      <c r="I41" s="19">
        <f t="shared" si="2"/>
        <v>1558</v>
      </c>
      <c r="J41" s="20">
        <f t="shared" si="3"/>
        <v>1.3908913578152828E-3</v>
      </c>
    </row>
    <row r="42" spans="1:10" x14ac:dyDescent="0.2">
      <c r="A42" s="13" t="s">
        <v>42</v>
      </c>
      <c r="B42" s="21"/>
      <c r="C42" s="15">
        <v>1719190</v>
      </c>
      <c r="D42" s="22">
        <v>55013</v>
      </c>
      <c r="E42" s="16">
        <f t="shared" si="0"/>
        <v>5.7813910523113271E-2</v>
      </c>
      <c r="F42" s="17"/>
      <c r="G42" s="15">
        <f>[1]Prevalence!$G38</f>
        <v>2192203</v>
      </c>
      <c r="H42" s="18">
        <f t="shared" si="1"/>
        <v>0.27513712853145961</v>
      </c>
      <c r="I42" s="19">
        <f t="shared" si="2"/>
        <v>70149</v>
      </c>
      <c r="J42" s="20">
        <f t="shared" si="3"/>
        <v>6.2624928022711343E-2</v>
      </c>
    </row>
    <row r="43" spans="1:10" x14ac:dyDescent="0.2">
      <c r="A43" s="13" t="s">
        <v>43</v>
      </c>
      <c r="B43" s="21"/>
      <c r="C43" s="15">
        <v>2828374</v>
      </c>
      <c r="D43" s="22">
        <v>72241</v>
      </c>
      <c r="E43" s="16">
        <f t="shared" si="0"/>
        <v>7.5919050226314247E-2</v>
      </c>
      <c r="F43" s="17"/>
      <c r="G43" s="15">
        <f>[1]Prevalence!$G39</f>
        <v>3351786</v>
      </c>
      <c r="H43" s="18">
        <f t="shared" si="1"/>
        <v>0.18505756310869778</v>
      </c>
      <c r="I43" s="19">
        <f t="shared" si="2"/>
        <v>85610</v>
      </c>
      <c r="J43" s="20">
        <f t="shared" si="3"/>
        <v>7.6427605354663905E-2</v>
      </c>
    </row>
    <row r="44" spans="1:10" x14ac:dyDescent="0.2">
      <c r="A44" s="13" t="s">
        <v>44</v>
      </c>
      <c r="B44" s="21"/>
      <c r="C44" s="15">
        <v>778942</v>
      </c>
      <c r="D44" s="22">
        <v>15098</v>
      </c>
      <c r="E44" s="16">
        <f t="shared" si="0"/>
        <v>1.5866693710176943E-2</v>
      </c>
      <c r="F44" s="17"/>
      <c r="G44" s="15">
        <f>[1]Prevalence!$G40</f>
        <v>883869</v>
      </c>
      <c r="H44" s="18">
        <f t="shared" si="1"/>
        <v>0.13470450944999757</v>
      </c>
      <c r="I44" s="19">
        <f t="shared" si="2"/>
        <v>17132</v>
      </c>
      <c r="J44" s="20">
        <f t="shared" si="3"/>
        <v>1.5294448486579862E-2</v>
      </c>
    </row>
    <row r="45" spans="1:10" x14ac:dyDescent="0.2">
      <c r="A45" s="13" t="s">
        <v>45</v>
      </c>
      <c r="B45" s="21"/>
      <c r="C45" s="15">
        <v>567753</v>
      </c>
      <c r="D45" s="22">
        <v>18985</v>
      </c>
      <c r="E45" s="16">
        <f t="shared" si="0"/>
        <v>1.9951594919042869E-2</v>
      </c>
      <c r="F45" s="17"/>
      <c r="G45" s="15">
        <f>[1]Prevalence!$G41</f>
        <v>770385</v>
      </c>
      <c r="H45" s="18">
        <f t="shared" si="1"/>
        <v>0.35690168083656099</v>
      </c>
      <c r="I45" s="19">
        <f t="shared" si="2"/>
        <v>25761</v>
      </c>
      <c r="J45" s="20">
        <f t="shared" si="3"/>
        <v>2.2997915448446406E-2</v>
      </c>
    </row>
    <row r="46" spans="1:10" x14ac:dyDescent="0.2">
      <c r="A46" s="13" t="s">
        <v>46</v>
      </c>
      <c r="B46" s="21"/>
      <c r="C46" s="15">
        <v>247724</v>
      </c>
      <c r="D46" s="22">
        <v>5992</v>
      </c>
      <c r="E46" s="16">
        <f t="shared" si="0"/>
        <v>6.2970743615962535E-3</v>
      </c>
      <c r="F46" s="17"/>
      <c r="G46" s="15">
        <f>[1]Prevalence!$G42</f>
        <v>280393</v>
      </c>
      <c r="H46" s="18">
        <f t="shared" si="1"/>
        <v>0.13187660460835446</v>
      </c>
      <c r="I46" s="19">
        <f t="shared" si="2"/>
        <v>6782</v>
      </c>
      <c r="J46" s="20">
        <f t="shared" si="3"/>
        <v>6.0545732918506085E-3</v>
      </c>
    </row>
    <row r="47" spans="1:10" x14ac:dyDescent="0.2">
      <c r="A47" s="13" t="s">
        <v>47</v>
      </c>
      <c r="B47" s="21"/>
      <c r="C47" s="15">
        <v>708384</v>
      </c>
      <c r="D47" s="22">
        <v>9102</v>
      </c>
      <c r="E47" s="16">
        <f t="shared" si="0"/>
        <v>9.5654156941336957E-3</v>
      </c>
      <c r="F47" s="17"/>
      <c r="G47" s="15">
        <f>[1]Prevalence!$G43</f>
        <v>774485</v>
      </c>
      <c r="H47" s="18">
        <f t="shared" si="1"/>
        <v>9.3312384243574104E-2</v>
      </c>
      <c r="I47" s="19">
        <f t="shared" si="2"/>
        <v>9951</v>
      </c>
      <c r="J47" s="20">
        <f t="shared" si="3"/>
        <v>8.8836713104107051E-3</v>
      </c>
    </row>
    <row r="48" spans="1:10" x14ac:dyDescent="0.2">
      <c r="A48" s="13" t="s">
        <v>48</v>
      </c>
      <c r="B48" s="21"/>
      <c r="C48" s="15">
        <v>399874</v>
      </c>
      <c r="D48" s="22">
        <v>11620</v>
      </c>
      <c r="E48" s="16">
        <f t="shared" si="0"/>
        <v>1.22116161685161E-2</v>
      </c>
      <c r="F48" s="17"/>
      <c r="G48" s="15">
        <f>[1]Prevalence!$G44</f>
        <v>454593</v>
      </c>
      <c r="H48" s="18">
        <f t="shared" si="1"/>
        <v>0.13684060479050902</v>
      </c>
      <c r="I48" s="19">
        <f t="shared" si="2"/>
        <v>13210</v>
      </c>
      <c r="J48" s="20">
        <f t="shared" si="3"/>
        <v>1.1793116069794536E-2</v>
      </c>
    </row>
    <row r="49" spans="1:10" x14ac:dyDescent="0.2">
      <c r="A49" s="13" t="s">
        <v>49</v>
      </c>
      <c r="B49" s="21"/>
      <c r="C49" s="15">
        <v>1687415</v>
      </c>
      <c r="D49" s="22">
        <v>25888</v>
      </c>
      <c r="E49" s="16">
        <f t="shared" si="0"/>
        <v>2.720605158094189E-2</v>
      </c>
      <c r="F49" s="17"/>
      <c r="G49" s="15">
        <f>[1]Prevalence!$G45</f>
        <v>1954286</v>
      </c>
      <c r="H49" s="18">
        <f t="shared" si="1"/>
        <v>0.15815374404044055</v>
      </c>
      <c r="I49" s="19">
        <f t="shared" si="2"/>
        <v>29982</v>
      </c>
      <c r="J49" s="20">
        <f t="shared" si="3"/>
        <v>2.6766177593079466E-2</v>
      </c>
    </row>
    <row r="50" spans="1:10" x14ac:dyDescent="0.2">
      <c r="A50" s="13" t="s">
        <v>50</v>
      </c>
      <c r="B50" s="21"/>
      <c r="C50" s="15">
        <v>255869</v>
      </c>
      <c r="D50" s="22">
        <v>6141</v>
      </c>
      <c r="E50" s="16">
        <f t="shared" si="0"/>
        <v>6.4536604897467613E-3</v>
      </c>
      <c r="F50" s="17"/>
      <c r="G50" s="15">
        <f>[1]Prevalence!$G46</f>
        <v>274871</v>
      </c>
      <c r="H50" s="18">
        <f t="shared" si="1"/>
        <v>7.4264565070407129E-2</v>
      </c>
      <c r="I50" s="19">
        <f t="shared" si="2"/>
        <v>6597</v>
      </c>
      <c r="J50" s="20">
        <f t="shared" si="3"/>
        <v>5.8894161023796028E-3</v>
      </c>
    </row>
    <row r="51" spans="1:10" x14ac:dyDescent="0.2">
      <c r="A51" s="13" t="s">
        <v>51</v>
      </c>
      <c r="B51" s="21"/>
      <c r="C51" s="15">
        <v>164150</v>
      </c>
      <c r="D51" s="22">
        <v>5546</v>
      </c>
      <c r="E51" s="16">
        <f t="shared" si="0"/>
        <v>5.8283668907564787E-3</v>
      </c>
      <c r="F51" s="17"/>
      <c r="G51" s="15">
        <f>[1]Prevalence!$G47</f>
        <v>178773</v>
      </c>
      <c r="H51" s="18">
        <f t="shared" si="1"/>
        <v>8.9083155650319823E-2</v>
      </c>
      <c r="I51" s="19">
        <f t="shared" si="2"/>
        <v>6040</v>
      </c>
      <c r="J51" s="20">
        <f t="shared" si="3"/>
        <v>5.3921590508371683E-3</v>
      </c>
    </row>
    <row r="52" spans="1:10" x14ac:dyDescent="0.2">
      <c r="A52" s="13" t="s">
        <v>52</v>
      </c>
      <c r="B52" s="21" t="s">
        <v>8</v>
      </c>
      <c r="C52" s="15">
        <v>3618</v>
      </c>
      <c r="D52" s="22">
        <v>89</v>
      </c>
      <c r="E52" s="16">
        <f t="shared" si="0"/>
        <v>9.3531311445605236E-5</v>
      </c>
      <c r="F52" s="17"/>
      <c r="G52" s="15">
        <f>[1]Prevalence!$G48</f>
        <v>3213</v>
      </c>
      <c r="H52" s="18">
        <f t="shared" si="1"/>
        <v>-0.11194029850746269</v>
      </c>
      <c r="I52" s="19">
        <f t="shared" si="2"/>
        <v>79</v>
      </c>
      <c r="J52" s="20">
        <f t="shared" si="3"/>
        <v>7.0526583611943097E-5</v>
      </c>
    </row>
    <row r="53" spans="1:10" x14ac:dyDescent="0.2">
      <c r="A53" s="13" t="s">
        <v>53</v>
      </c>
      <c r="B53" s="21" t="s">
        <v>8</v>
      </c>
      <c r="C53" s="15">
        <v>44382</v>
      </c>
      <c r="D53" s="22">
        <v>1536</v>
      </c>
      <c r="E53" s="16">
        <f t="shared" si="0"/>
        <v>1.6142033076455016E-3</v>
      </c>
      <c r="F53" s="17"/>
      <c r="G53" s="15">
        <f>[1]Prevalence!$G49</f>
        <v>44584</v>
      </c>
      <c r="H53" s="18">
        <f t="shared" si="1"/>
        <v>4.5513947095669419E-3</v>
      </c>
      <c r="I53" s="19">
        <f t="shared" si="2"/>
        <v>1543</v>
      </c>
      <c r="J53" s="20">
        <f t="shared" si="3"/>
        <v>1.3775002343446607E-3</v>
      </c>
    </row>
    <row r="54" spans="1:10" x14ac:dyDescent="0.2">
      <c r="A54" s="13" t="s">
        <v>54</v>
      </c>
      <c r="B54" s="21"/>
      <c r="C54" s="15">
        <v>395991</v>
      </c>
      <c r="D54" s="22">
        <v>7763</v>
      </c>
      <c r="E54" s="16">
        <f t="shared" si="0"/>
        <v>8.1582423680026227E-3</v>
      </c>
      <c r="F54" s="17"/>
      <c r="G54" s="15">
        <f>[1]Prevalence!$G50</f>
        <v>441307</v>
      </c>
      <c r="H54" s="18">
        <f t="shared" si="1"/>
        <v>0.11443694427398603</v>
      </c>
      <c r="I54" s="19">
        <f t="shared" si="2"/>
        <v>8651</v>
      </c>
      <c r="J54" s="20">
        <f t="shared" si="3"/>
        <v>7.7231072762901235E-3</v>
      </c>
    </row>
    <row r="55" spans="1:10" x14ac:dyDescent="0.2">
      <c r="A55" s="13" t="s">
        <v>55</v>
      </c>
      <c r="B55" s="21"/>
      <c r="C55" s="15">
        <v>460477</v>
      </c>
      <c r="D55" s="22">
        <v>8253</v>
      </c>
      <c r="E55" s="16">
        <f t="shared" si="0"/>
        <v>8.6731900377593259E-3</v>
      </c>
      <c r="F55" s="17"/>
      <c r="G55" s="15">
        <f>[1]Prevalence!$G51</f>
        <v>500675</v>
      </c>
      <c r="H55" s="18">
        <f t="shared" si="1"/>
        <v>8.729643391526612E-2</v>
      </c>
      <c r="I55" s="19">
        <f t="shared" si="2"/>
        <v>8973</v>
      </c>
      <c r="J55" s="20">
        <f t="shared" si="3"/>
        <v>8.0105700601261452E-3</v>
      </c>
    </row>
    <row r="56" spans="1:10" x14ac:dyDescent="0.2">
      <c r="A56" s="13" t="s">
        <v>56</v>
      </c>
      <c r="B56" s="21"/>
      <c r="C56" s="15">
        <v>449767</v>
      </c>
      <c r="D56" s="22">
        <v>14716</v>
      </c>
      <c r="E56" s="16">
        <f t="shared" si="0"/>
        <v>1.5465244710489063E-2</v>
      </c>
      <c r="F56" s="17"/>
      <c r="G56" s="15">
        <f>[1]Prevalence!$G52</f>
        <v>558972</v>
      </c>
      <c r="H56" s="18">
        <f t="shared" si="1"/>
        <v>0.2428034960323901</v>
      </c>
      <c r="I56" s="19">
        <f t="shared" si="2"/>
        <v>18289</v>
      </c>
      <c r="J56" s="20">
        <f t="shared" si="3"/>
        <v>1.6327350476947181E-2</v>
      </c>
    </row>
    <row r="57" spans="1:10" x14ac:dyDescent="0.2">
      <c r="A57" s="13" t="s">
        <v>57</v>
      </c>
      <c r="B57" s="21" t="s">
        <v>8</v>
      </c>
      <c r="C57" s="15">
        <f>79202+60334</f>
        <v>139536</v>
      </c>
      <c r="D57" s="22">
        <f>2553+2269</f>
        <v>4822</v>
      </c>
      <c r="E57" s="16">
        <f t="shared" si="0"/>
        <v>5.0675054358506567E-3</v>
      </c>
      <c r="F57" s="17"/>
      <c r="G57" s="15">
        <f>[1]Prevalence!$G53</f>
        <v>175406</v>
      </c>
      <c r="H57" s="18">
        <f t="shared" si="1"/>
        <v>0.25706627680311889</v>
      </c>
      <c r="I57" s="19">
        <f t="shared" si="2"/>
        <v>6062</v>
      </c>
      <c r="J57" s="20">
        <f t="shared" si="3"/>
        <v>5.4117993652607471E-3</v>
      </c>
    </row>
    <row r="58" spans="1:10" x14ac:dyDescent="0.2">
      <c r="A58" s="13" t="s">
        <v>58</v>
      </c>
      <c r="B58" s="21" t="s">
        <v>8</v>
      </c>
      <c r="C58" s="15">
        <v>55832</v>
      </c>
      <c r="D58" s="22">
        <v>2018</v>
      </c>
      <c r="E58" s="16">
        <f t="shared" si="0"/>
        <v>2.1207436685082176E-3</v>
      </c>
      <c r="F58" s="17"/>
      <c r="G58" s="15">
        <f>[1]Prevalence!$G54</f>
        <v>64387</v>
      </c>
      <c r="H58" s="18">
        <f t="shared" si="1"/>
        <v>0.15322753976214357</v>
      </c>
      <c r="I58" s="19">
        <f t="shared" si="2"/>
        <v>2327</v>
      </c>
      <c r="J58" s="20">
        <f t="shared" si="3"/>
        <v>2.0774096210758428E-3</v>
      </c>
    </row>
    <row r="59" spans="1:10" x14ac:dyDescent="0.2">
      <c r="A59" s="13" t="s">
        <v>59</v>
      </c>
      <c r="B59" s="21" t="s">
        <v>8</v>
      </c>
      <c r="C59" s="15">
        <v>12958</v>
      </c>
      <c r="D59" s="22">
        <v>458</v>
      </c>
      <c r="E59" s="16">
        <f t="shared" si="0"/>
        <v>4.8131843418075504E-4</v>
      </c>
      <c r="F59" s="17"/>
      <c r="G59" s="15">
        <f>[1]Prevalence!$G55</f>
        <v>13688</v>
      </c>
      <c r="H59" s="18">
        <f t="shared" si="1"/>
        <v>5.6335854298502852E-2</v>
      </c>
      <c r="I59" s="19">
        <f t="shared" si="2"/>
        <v>484</v>
      </c>
      <c r="J59" s="20">
        <f t="shared" si="3"/>
        <v>4.3208691731873999E-4</v>
      </c>
    </row>
    <row r="60" spans="1:10" x14ac:dyDescent="0.2">
      <c r="A60" s="13" t="s">
        <v>60</v>
      </c>
      <c r="B60" s="21"/>
      <c r="C60" s="15">
        <v>368805</v>
      </c>
      <c r="D60" s="22">
        <v>16688</v>
      </c>
      <c r="E60" s="16">
        <f t="shared" si="0"/>
        <v>1.7537646352856855E-2</v>
      </c>
      <c r="F60" s="17"/>
      <c r="G60" s="15">
        <f>[1]Prevalence!$G56</f>
        <v>479112</v>
      </c>
      <c r="H60" s="18">
        <f t="shared" si="1"/>
        <v>0.29909301663480703</v>
      </c>
      <c r="I60" s="19">
        <f t="shared" si="2"/>
        <v>21679</v>
      </c>
      <c r="J60" s="20">
        <f t="shared" si="3"/>
        <v>1.9353744381307776E-2</v>
      </c>
    </row>
    <row r="61" spans="1:10" x14ac:dyDescent="0.2">
      <c r="A61" s="13" t="s">
        <v>61</v>
      </c>
      <c r="B61" s="21" t="s">
        <v>8</v>
      </c>
      <c r="C61" s="15">
        <v>54587</v>
      </c>
      <c r="D61" s="22">
        <v>1365</v>
      </c>
      <c r="E61" s="16">
        <f t="shared" si="0"/>
        <v>1.4344970800365298E-3</v>
      </c>
      <c r="F61" s="17"/>
      <c r="G61" s="15">
        <f>[1]Prevalence!$G57</f>
        <v>54590</v>
      </c>
      <c r="H61" s="18">
        <f t="shared" si="1"/>
        <v>5.495814021653507E-5</v>
      </c>
      <c r="I61" s="19">
        <f t="shared" si="2"/>
        <v>1365</v>
      </c>
      <c r="J61" s="20">
        <f t="shared" si="3"/>
        <v>1.2185922358266118E-3</v>
      </c>
    </row>
    <row r="62" spans="1:10" x14ac:dyDescent="0.2">
      <c r="A62" s="13" t="s">
        <v>62</v>
      </c>
      <c r="B62" s="21"/>
      <c r="C62" s="15">
        <v>756902</v>
      </c>
      <c r="D62" s="22">
        <v>15588</v>
      </c>
      <c r="E62" s="16">
        <f t="shared" si="0"/>
        <v>1.6381641379933646E-2</v>
      </c>
      <c r="F62" s="17"/>
      <c r="G62" s="15">
        <f>[1]Prevalence!$G58</f>
        <v>856598</v>
      </c>
      <c r="H62" s="18">
        <f t="shared" si="1"/>
        <v>0.13171586281975739</v>
      </c>
      <c r="I62" s="19">
        <f t="shared" si="2"/>
        <v>17641</v>
      </c>
      <c r="J62" s="20">
        <f t="shared" si="3"/>
        <v>1.5748853943016308E-2</v>
      </c>
    </row>
    <row r="63" spans="1:10" x14ac:dyDescent="0.2">
      <c r="A63" s="13" t="s">
        <v>63</v>
      </c>
      <c r="B63" s="21"/>
      <c r="C63" s="15">
        <v>169818</v>
      </c>
      <c r="D63" s="22">
        <v>5604</v>
      </c>
      <c r="E63" s="16">
        <f t="shared" si="0"/>
        <v>5.8893198802378848E-3</v>
      </c>
      <c r="F63" s="17"/>
      <c r="G63" s="15">
        <f>[1]Prevalence!$G59</f>
        <v>222581</v>
      </c>
      <c r="H63" s="18">
        <f t="shared" si="1"/>
        <v>0.31070322345098872</v>
      </c>
      <c r="I63" s="19">
        <f t="shared" si="2"/>
        <v>7345</v>
      </c>
      <c r="J63" s="20">
        <f t="shared" si="3"/>
        <v>6.5571867927812916E-3</v>
      </c>
    </row>
    <row r="64" spans="1:10" x14ac:dyDescent="0.2">
      <c r="A64" s="23" t="s">
        <v>64</v>
      </c>
      <c r="B64" s="24"/>
      <c r="C64" s="25">
        <f>SUM(C7:C63)</f>
        <v>34000835</v>
      </c>
      <c r="D64" s="25">
        <f>SUM(D7:D63)</f>
        <v>951553</v>
      </c>
      <c r="E64" s="16">
        <f t="shared" si="0"/>
        <v>1</v>
      </c>
      <c r="F64" s="17"/>
      <c r="G64" s="15">
        <f>SUM(G7:G63)</f>
        <v>39927315</v>
      </c>
      <c r="H64" s="18"/>
      <c r="I64" s="26">
        <f>SUM(I7:I63)</f>
        <v>1120145</v>
      </c>
      <c r="J64" s="16">
        <f>SUM(J7:J63)</f>
        <v>1</v>
      </c>
    </row>
    <row r="65" spans="1:10" s="33" customFormat="1" ht="8.25" hidden="1" customHeight="1" x14ac:dyDescent="0.2">
      <c r="A65" s="30"/>
      <c r="B65" s="39"/>
      <c r="C65" s="39"/>
      <c r="D65" s="40"/>
      <c r="E65" s="32"/>
      <c r="F65" s="30"/>
      <c r="G65" s="39"/>
      <c r="H65" s="30"/>
      <c r="I65" s="30"/>
      <c r="J65" s="30"/>
    </row>
    <row r="66" spans="1:10" hidden="1" x14ac:dyDescent="0.2">
      <c r="B66" s="27"/>
      <c r="C66" s="27"/>
      <c r="D66" s="28"/>
      <c r="G66" s="27"/>
      <c r="I66" s="29"/>
      <c r="J66" s="29"/>
    </row>
    <row r="67" spans="1:10" hidden="1" x14ac:dyDescent="0.2">
      <c r="B67" s="27"/>
      <c r="C67" s="27"/>
      <c r="D67" s="28"/>
      <c r="G67" s="27"/>
    </row>
    <row r="68" spans="1:10" hidden="1" x14ac:dyDescent="0.2">
      <c r="B68" s="27"/>
      <c r="C68" s="27"/>
      <c r="D68" s="28"/>
      <c r="G68" s="27"/>
    </row>
  </sheetData>
  <sheetProtection sheet="1" objects="1" scenarios="1" selectLockedCells="1"/>
  <mergeCells count="3">
    <mergeCell ref="C3:E3"/>
    <mergeCell ref="G3:J3"/>
    <mergeCell ref="A2:J2"/>
  </mergeCells>
  <pageMargins left="0.7" right="0.7" top="0.75" bottom="0.75" header="0.3" footer="0.3"/>
  <pageSetup scale="70" fitToHeight="0" orientation="portrait" r:id="rId1"/>
  <headerFooter>
    <oddHeader>&amp;LEnclosure 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DHCSDOC-1797567310-1822</_dlc_DocId>
    <_dlc_DocIdUrl xmlns="69bc34b3-1921-46c7-8c7a-d18363374b4b">
      <Url>http://dhcs2016prod:88/_layouts/15/DocIdRedir.aspx?ID=DHCSDOC-1797567310-1822</Url>
      <Description>DHCSDOC-1797567310-1822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B19CCF-191C-4766-9145-D783EAB3A13D}"/>
</file>

<file path=customXml/itemProps2.xml><?xml version="1.0" encoding="utf-8"?>
<ds:datastoreItem xmlns:ds="http://schemas.openxmlformats.org/officeDocument/2006/customXml" ds:itemID="{B1F04232-7A1B-4CB3-BD0B-6B7713E70C0B}"/>
</file>

<file path=customXml/itemProps3.xml><?xml version="1.0" encoding="utf-8"?>
<ds:datastoreItem xmlns:ds="http://schemas.openxmlformats.org/officeDocument/2006/customXml" ds:itemID="{7FE18C4C-A529-478F-B2CE-A2D78E372583}"/>
</file>

<file path=customXml/itemProps4.xml><?xml version="1.0" encoding="utf-8"?>
<ds:datastoreItem xmlns:ds="http://schemas.openxmlformats.org/officeDocument/2006/customXml" ds:itemID="{EE8810CF-23E6-48DD-86CA-E7E612DB7D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Enclosure 3 </vt:lpstr>
      <vt:lpstr>'Enclosure 3 '!Print_Area</vt:lpstr>
      <vt:lpstr>'Enclosure 3 '!Print_Titles</vt:lpstr>
      <vt:lpstr>TitleRegion1.A2.J64.1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Enc-3-Population-most-likely-to-access-services</dc:title>
  <dc:creator>Christensen, Theresa (MHSD-FMOR)@DHCS</dc:creator>
  <cp:keywords/>
  <cp:lastModifiedBy>Ramel, Jennifer (MHSD-FMOR)@DHCS</cp:lastModifiedBy>
  <cp:lastPrinted>2019-09-26T18:58:59Z</cp:lastPrinted>
  <dcterms:created xsi:type="dcterms:W3CDTF">2017-07-19T19:02:16Z</dcterms:created>
  <dcterms:modified xsi:type="dcterms:W3CDTF">2019-10-07T20:41:16Z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91b8e31e-3c20-4341-a64c-ca3981a06bda</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