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mc:Choice>
  </mc:AlternateContent>
  <xr:revisionPtr revIDLastSave="0" documentId="13_ncr:1_{D2A392E6-3DC2-48B7-B2CC-144145AB0495}" xr6:coauthVersionLast="47" xr6:coauthVersionMax="47" xr10:uidLastSave="{00000000-0000-0000-0000-000000000000}"/>
  <bookViews>
    <workbookView xWindow="-108" yWindow="-108" windowWidth="23256" windowHeight="14016" xr2:uid="{00000000-000D-0000-FFFF-FFFF00000000}"/>
  </bookViews>
  <sheets>
    <sheet name="Information" sheetId="3" r:id="rId1"/>
    <sheet name="Enclosure 1" sheetId="1" r:id="rId2"/>
  </sheets>
  <externalReferences>
    <externalReference r:id="rId3"/>
  </externalReferences>
  <definedNames>
    <definedName name="_xlnm.Print_Area" localSheetId="1">'Enclosure 1'!$A$1:$I$64</definedName>
    <definedName name="_xlnm.Print_Titles" localSheetId="1">'Enclosure 1'!$3:$6</definedName>
    <definedName name="TitleRegion1.a3.i66.2">'Enclosure 1'!$A$3:$I$1048576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1" l="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4" i="1" l="1"/>
  <c r="C15" i="1" s="1"/>
  <c r="C54" i="1" l="1"/>
  <c r="D54" i="1" s="1"/>
  <c r="C46" i="1"/>
  <c r="D46" i="1" s="1"/>
  <c r="C30" i="1"/>
  <c r="D30" i="1" s="1"/>
  <c r="C22" i="1"/>
  <c r="D22" i="1" s="1"/>
  <c r="C14" i="1"/>
  <c r="D14" i="1" s="1"/>
  <c r="C12" i="1"/>
  <c r="C61" i="1"/>
  <c r="D61" i="1" s="1"/>
  <c r="C50" i="1"/>
  <c r="D50" i="1" s="1"/>
  <c r="C36" i="1"/>
  <c r="C11" i="1"/>
  <c r="C52" i="1"/>
  <c r="C26" i="1"/>
  <c r="D26" i="1" s="1"/>
  <c r="C60" i="1"/>
  <c r="D60" i="1" s="1"/>
  <c r="C35" i="1"/>
  <c r="D35" i="1" s="1"/>
  <c r="C21" i="1"/>
  <c r="D21" i="1" s="1"/>
  <c r="C10" i="1"/>
  <c r="C27" i="1"/>
  <c r="D27" i="1" s="1"/>
  <c r="C59" i="1"/>
  <c r="C45" i="1"/>
  <c r="C34" i="1"/>
  <c r="D34" i="1" s="1"/>
  <c r="C20" i="1"/>
  <c r="C38" i="1"/>
  <c r="C51" i="1"/>
  <c r="D51" i="1" s="1"/>
  <c r="C58" i="1"/>
  <c r="D58" i="1" s="1"/>
  <c r="C44" i="1"/>
  <c r="D44" i="1" s="1"/>
  <c r="C19" i="1"/>
  <c r="C37" i="1"/>
  <c r="C43" i="1"/>
  <c r="D43" i="1" s="1"/>
  <c r="C29" i="1"/>
  <c r="D29" i="1" s="1"/>
  <c r="C18" i="1"/>
  <c r="D18" i="1" s="1"/>
  <c r="C13" i="1"/>
  <c r="D13" i="1" s="1"/>
  <c r="C62" i="1"/>
  <c r="C53" i="1"/>
  <c r="C42" i="1"/>
  <c r="D42" i="1" s="1"/>
  <c r="C28" i="1"/>
  <c r="D15" i="1"/>
  <c r="C57" i="1"/>
  <c r="C49" i="1"/>
  <c r="C41" i="1"/>
  <c r="C33" i="1"/>
  <c r="C25" i="1"/>
  <c r="C17" i="1"/>
  <c r="C9" i="1"/>
  <c r="C7" i="1"/>
  <c r="C56" i="1"/>
  <c r="C48" i="1"/>
  <c r="C40" i="1"/>
  <c r="C32" i="1"/>
  <c r="C24" i="1"/>
  <c r="C16" i="1"/>
  <c r="C8" i="1"/>
  <c r="C63" i="1"/>
  <c r="C55" i="1"/>
  <c r="C47" i="1"/>
  <c r="C39" i="1"/>
  <c r="C31" i="1"/>
  <c r="C23" i="1"/>
  <c r="D11" i="1" l="1"/>
  <c r="D37" i="1"/>
  <c r="D36" i="1"/>
  <c r="D19" i="1"/>
  <c r="D45" i="1"/>
  <c r="D62" i="1"/>
  <c r="D53" i="1"/>
  <c r="D10" i="1"/>
  <c r="D59" i="1"/>
  <c r="D38" i="1"/>
  <c r="D12" i="1"/>
  <c r="D28" i="1"/>
  <c r="D52" i="1"/>
  <c r="D20" i="1"/>
  <c r="D63" i="1"/>
  <c r="D40" i="1"/>
  <c r="D25" i="1"/>
  <c r="D48" i="1"/>
  <c r="D33" i="1"/>
  <c r="D56" i="1"/>
  <c r="D41" i="1"/>
  <c r="D31" i="1"/>
  <c r="D8" i="1"/>
  <c r="D57" i="1"/>
  <c r="D16" i="1"/>
  <c r="D47" i="1"/>
  <c r="D9" i="1"/>
  <c r="D23" i="1"/>
  <c r="D7" i="1"/>
  <c r="D49" i="1"/>
  <c r="D39" i="1"/>
  <c r="D24" i="1"/>
  <c r="D55" i="1"/>
  <c r="D32" i="1"/>
  <c r="D17" i="1"/>
  <c r="F7" i="1" l="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G4" i="1"/>
  <c r="I7" i="1" s="1"/>
  <c r="I8" i="1" l="1"/>
  <c r="H7" i="1"/>
  <c r="I25" i="1"/>
  <c r="I19" i="1"/>
  <c r="I53" i="1"/>
  <c r="I28" i="1"/>
  <c r="I33" i="1"/>
  <c r="I43" i="1"/>
  <c r="I24" i="1"/>
  <c r="I13" i="1"/>
  <c r="I51" i="1"/>
  <c r="I47" i="1"/>
  <c r="I60" i="1"/>
  <c r="I40" i="1"/>
  <c r="I31" i="1"/>
  <c r="I46" i="1"/>
  <c r="I20" i="1"/>
  <c r="I32" i="1"/>
  <c r="I63" i="1"/>
  <c r="I12" i="1"/>
  <c r="I55" i="1"/>
  <c r="I59" i="1"/>
  <c r="I30" i="1"/>
  <c r="I57" i="1"/>
  <c r="I39" i="1"/>
  <c r="I49" i="1"/>
  <c r="I18" i="1"/>
  <c r="I52" i="1"/>
  <c r="I62" i="1"/>
  <c r="I22" i="1"/>
  <c r="I14" i="1"/>
  <c r="I27" i="1"/>
  <c r="I45" i="1"/>
  <c r="I21" i="1"/>
  <c r="I48" i="1"/>
  <c r="I41" i="1"/>
  <c r="I11" i="1"/>
  <c r="I17" i="1"/>
  <c r="I15" i="1"/>
  <c r="I50" i="1"/>
  <c r="I58" i="1"/>
  <c r="I44" i="1"/>
  <c r="I61" i="1"/>
  <c r="I35" i="1"/>
  <c r="I29" i="1"/>
  <c r="I34" i="1"/>
  <c r="I42" i="1"/>
  <c r="I16" i="1"/>
  <c r="I10" i="1"/>
  <c r="I56" i="1"/>
  <c r="I26" i="1"/>
  <c r="I9" i="1"/>
  <c r="I23" i="1"/>
  <c r="I38" i="1"/>
  <c r="I54" i="1"/>
  <c r="I36" i="1"/>
  <c r="I37" i="1"/>
  <c r="H9" i="1"/>
  <c r="H13" i="1"/>
  <c r="H17" i="1"/>
  <c r="H21" i="1"/>
  <c r="H25" i="1"/>
  <c r="H29" i="1"/>
  <c r="H33" i="1"/>
  <c r="H37" i="1"/>
  <c r="H41" i="1"/>
  <c r="H45" i="1"/>
  <c r="H11" i="1"/>
  <c r="H15" i="1"/>
  <c r="H19" i="1"/>
  <c r="H23" i="1"/>
  <c r="H27" i="1"/>
  <c r="H31" i="1"/>
  <c r="H35" i="1"/>
  <c r="H39" i="1"/>
  <c r="H43" i="1"/>
  <c r="H47" i="1"/>
  <c r="H52" i="1"/>
  <c r="H56" i="1"/>
  <c r="H60" i="1"/>
  <c r="E64" i="1"/>
  <c r="F64" i="1" s="1"/>
  <c r="G64" i="1"/>
  <c r="H64" i="1" s="1"/>
  <c r="H49" i="1"/>
  <c r="H53" i="1"/>
  <c r="H57" i="1"/>
  <c r="H61" i="1"/>
  <c r="H8" i="1"/>
  <c r="H12" i="1"/>
  <c r="H16" i="1"/>
  <c r="H20" i="1"/>
  <c r="H24" i="1"/>
  <c r="H28" i="1"/>
  <c r="H32" i="1"/>
  <c r="H36" i="1"/>
  <c r="H40" i="1"/>
  <c r="H44" i="1"/>
  <c r="H48" i="1"/>
  <c r="H51" i="1"/>
  <c r="H55" i="1"/>
  <c r="H59" i="1"/>
  <c r="H63" i="1"/>
  <c r="H10" i="1"/>
  <c r="H14" i="1"/>
  <c r="H18" i="1"/>
  <c r="H22" i="1"/>
  <c r="H26" i="1"/>
  <c r="H30" i="1"/>
  <c r="H34" i="1"/>
  <c r="H38" i="1"/>
  <c r="H42" i="1"/>
  <c r="H46" i="1"/>
  <c r="H50" i="1"/>
  <c r="H54" i="1"/>
  <c r="H58" i="1"/>
  <c r="H62" i="1"/>
  <c r="C64" i="1" l="1"/>
  <c r="D64" i="1" s="1"/>
  <c r="I64" i="1" l="1"/>
</calcChain>
</file>

<file path=xl/sharedStrings.xml><?xml version="1.0" encoding="utf-8"?>
<sst xmlns="http://schemas.openxmlformats.org/spreadsheetml/2006/main" count="94" uniqueCount="93">
  <si>
    <t>Counties</t>
  </si>
  <si>
    <t>Total Need</t>
  </si>
  <si>
    <t>Weighting</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</si>
  <si>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</si>
  <si>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</si>
  <si>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</si>
  <si>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</si>
  <si>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</si>
  <si>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</si>
  <si>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</si>
  <si>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</si>
  <si>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</si>
  <si>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</si>
  <si>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</si>
  <si>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</si>
  <si>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</si>
  <si>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</si>
  <si>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</si>
  <si>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</si>
  <si>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</si>
  <si>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</si>
  <si>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</si>
  <si>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</si>
  <si>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</si>
  <si>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</si>
  <si>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</si>
  <si>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</si>
  <si>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</si>
  <si>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</si>
  <si>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</si>
  <si>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</si>
  <si>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</si>
  <si>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</si>
  <si>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</si>
  <si>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</si>
  <si>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</si>
  <si>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</si>
  <si>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</si>
  <si>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</si>
  <si>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</si>
  <si>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</si>
  <si>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</si>
  <si>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</si>
  <si>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</si>
  <si>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</si>
  <si>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</si>
  <si>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</si>
  <si>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</si>
  <si>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</si>
  <si>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</si>
  <si>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</si>
  <si>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</si>
  <si>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</si>
  <si>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</si>
  <si>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</si>
  <si>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</si>
  <si>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</si>
  <si>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</si>
  <si>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</si>
  <si>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</si>
  <si>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Total</t>
  </si>
  <si>
    <t>County Share of Population Weighted at 50%</t>
  </si>
  <si>
    <t>Population Most Likely to Apply for Services Weighted at 30%</t>
  </si>
  <si>
    <t>Population Most Likely to Access Services Weighted at 20%</t>
  </si>
  <si>
    <t>County Share of Population</t>
  </si>
  <si>
    <t>Population Most Likely To Apply for Services</t>
  </si>
  <si>
    <t>Population Most Likely to Access Services</t>
  </si>
  <si>
    <t>A</t>
  </si>
  <si>
    <t>B</t>
  </si>
  <si>
    <t>C</t>
  </si>
  <si>
    <t>B*50%</t>
  </si>
  <si>
    <t>D</t>
  </si>
  <si>
    <t>E</t>
  </si>
  <si>
    <t>D*30%</t>
  </si>
  <si>
    <t>F</t>
  </si>
  <si>
    <t>G</t>
  </si>
  <si>
    <t>H</t>
  </si>
  <si>
    <t>F*20%</t>
  </si>
  <si>
    <t>C+E+G</t>
  </si>
  <si>
    <t>A/Total A</t>
  </si>
  <si>
    <t>Enclosure 1 - Need for Services</t>
  </si>
  <si>
    <t xml:space="preserve">Column B displays the county’s share of the total state population. To determine each county’s share of the total state population, Column A is divided by the total of Column A.
</t>
  </si>
  <si>
    <t xml:space="preserve">Column C displays the county’s share of the total state population weighted at 50%. This number is determined by multiplying Column B by 50%.
</t>
  </si>
  <si>
    <t xml:space="preserve">Column G displays the population most likely to access services weighted at 20%. This number is determined by multiplying Column F by 20%. 
</t>
  </si>
  <si>
    <t xml:space="preserve">Column H displays the Total Need for Services. This amount is equal to Column C plus Column E plus Column G. 
</t>
  </si>
  <si>
    <t xml:space="preserve">Column E displays the population most likely to apply for services weighted at 30%. This number is determined by multiplying Column D by 30%. Column F displays each county’s share of the total population most likely to access services, which is equal to the prevalence rate in each county. The population that is most likely to access services is updated using the state’s population growth rate. Enclosure 3 displays how DHCS updated the prevalence rates. DHCS updated the prevalence for each county based on the change in the state population. The updated prevalence is divided by the total prevalence amount, which gives each county’s prevalence percentage. 
</t>
  </si>
  <si>
    <t xml:space="preserve">Enclosure 1 displays the data used to calculate the total need for services for each county. 
</t>
  </si>
  <si>
    <t xml:space="preserve">The figures in Column D came from Enclosure 2, Column D. Column D displays each county’s share of the total population most likely to apply for services. The population most likely to apply for services is measured by the number of people with income below the federal poverty level. DHCS updated the number of people in poverty based on the change in the state population. The updated poverty percentage for each county is equal to the updated poverty population for each county divided by the total state poverty population. Poverty data was obtained from the U.S. Census website and can be found at the web link to the right. 
</t>
  </si>
  <si>
    <t>Press TAB to move to input areas. Press UP, DOWN, LEFT or RIGHT ARROW in columns and rows to read through the document.</t>
  </si>
  <si>
    <t>Total State Population January 1, 2024</t>
  </si>
  <si>
    <t xml:space="preserve">Column A displays total population in each county and the state as of January 1, 2024. This information comes from the State of California, Department of Finance, E-1 Population Estimates for Cities, Counties and the State Population Estimates with Annual Percentage Change for January 1, 2023, and 2024 and can be found at the web link to the right. 
</t>
  </si>
  <si>
    <t>U.S. Census Web Link</t>
  </si>
  <si>
    <t>Department of Finance Population and Housing Estimates Web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</si>
</sst>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0%"/>
    <numFmt numFmtId="165" formatCode="0.0000%\ \ "/>
    <numFmt numFmtId="166" formatCode="mm/dd/yy"/>
  </numFmts>
  <fonts count="12" x14ac:knownFonts="1">
    <font>
      <sz val="11"/>
      <color theme="1"/>
      <name val="Calibri"/>
      <family val="2"/>
      <scheme val="minor"/>
    </font>
    <font>
      <sz val="12"/>
      <color theme="1"/>
      <name val="Arial"/>
      <family val="2"/>
    </font>
    <font>
      <sz val="11"/>
      <color theme="1"/>
      <name val="Calibri"/>
      <family val="2"/>
      <scheme val="minor"/>
    </font>
    <font>
      <sz val="12"/>
      <name val="Arial"/>
      <family val="2"/>
    </font>
    <font>
      <sz val="10"/>
      <color theme="1"/>
      <name val="Arial"/>
      <family val="2"/>
    </font>
    <font>
      <u/>
      <sz val="11"/>
      <color theme="10"/>
      <name val="Arial"/>
      <family val="2"/>
    </font>
    <font>
      <sz val="10"/>
      <name val="Arial"/>
      <family val="2"/>
    </font>
    <font>
      <b/>
      <sz val="12"/>
      <name val="Arial"/>
      <family val="2"/>
    </font>
    <font>
      <sz val="12"/>
      <color theme="1"/>
      <name val="Arial"/>
      <family val="2"/>
    </font>
    <font>
      <u/>
      <sz val="11"/>
      <color theme="10"/>
      <name val="Calibri"/>
      <family val="2"/>
      <scheme val="minor"/>
    </font>
    <font>
      <u/>
      <sz val="12"/>
      <color theme="10"/>
      <name val="Arial"/>
      <family val="2"/>
    </font>
    <font>
      <sz val="12"/>
      <color theme="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2">
    <xf numFmtId="0" fontId="0" fillId="0" borderId="0"/>
    <xf numFmtId="9" fontId="2" fillId="0" borderId="0" applyFont="0" applyFill="0" applyBorder="0" applyAlignment="0" applyProtection="0"/>
    <xf numFmtId="0" fontId="3" fillId="0" borderId="0"/>
    <xf numFmtId="44" fontId="3" fillId="0" borderId="0" applyFont="0" applyFill="0" applyBorder="0" applyAlignment="0" applyProtection="0"/>
    <xf numFmtId="43" fontId="4" fillId="0" borderId="0" applyFont="0" applyFill="0" applyBorder="0" applyAlignment="0" applyProtection="0"/>
    <xf numFmtId="0" fontId="4" fillId="0" borderId="0"/>
    <xf numFmtId="0" fontId="5" fillId="0" borderId="0" applyNumberFormat="0" applyFill="0" applyBorder="0" applyAlignment="0" applyProtection="0">
      <alignment vertical="top"/>
      <protection locked="0"/>
    </xf>
    <xf numFmtId="0" fontId="4" fillId="0" borderId="0"/>
    <xf numFmtId="0" fontId="6" fillId="0" borderId="0"/>
    <xf numFmtId="0" fontId="6" fillId="0" borderId="0"/>
    <xf numFmtId="0" fontId="6" fillId="0" borderId="0"/>
    <xf numFmtId="0" fontId="9" fillId="0" borderId="0" applyNumberFormat="0" applyFill="0" applyBorder="0" applyAlignment="0" applyProtection="0"/>
  </cellStyleXfs>
  <cellXfs count="40">
    <xf numFmtId="0" fontId="0" fillId="0" borderId="0" xfId="0"/>
    <xf numFmtId="2" fontId="7" fillId="0" borderId="0" xfId="2" applyNumberFormat="1" applyFont="1" applyBorder="1" applyAlignment="1" applyProtection="1">
      <alignment wrapText="1"/>
    </xf>
    <xf numFmtId="0" fontId="3" fillId="0" borderId="1" xfId="2" applyFont="1" applyBorder="1" applyProtection="1"/>
    <xf numFmtId="9" fontId="3" fillId="0" borderId="1" xfId="2" applyNumberFormat="1" applyFont="1" applyFill="1" applyBorder="1" applyAlignment="1" applyProtection="1">
      <alignment horizontal="center"/>
    </xf>
    <xf numFmtId="0" fontId="3" fillId="0" borderId="1" xfId="2" applyNumberFormat="1" applyFont="1" applyFill="1" applyBorder="1" applyAlignment="1" applyProtection="1">
      <alignment horizontal="center"/>
    </xf>
    <xf numFmtId="0" fontId="0" fillId="0" borderId="0" xfId="0" applyAlignment="1" applyProtection="1">
      <alignment horizontal="center"/>
    </xf>
    <xf numFmtId="0" fontId="8" fillId="0" borderId="0" xfId="0" applyFont="1" applyAlignment="1" applyProtection="1">
      <alignment horizontal="center" vertical="top"/>
    </xf>
    <xf numFmtId="0" fontId="0" fillId="0" borderId="0" xfId="0" applyProtection="1"/>
    <xf numFmtId="0" fontId="0" fillId="0" borderId="0" xfId="0" applyAlignment="1" applyProtection="1">
      <alignment wrapText="1"/>
    </xf>
    <xf numFmtId="0" fontId="3" fillId="0" borderId="0" xfId="2" applyFont="1" applyProtection="1"/>
    <xf numFmtId="3" fontId="3" fillId="0" borderId="0" xfId="2" applyNumberFormat="1" applyFont="1" applyProtection="1"/>
    <xf numFmtId="164" fontId="3" fillId="0" borderId="0" xfId="2" applyNumberFormat="1" applyFont="1" applyProtection="1"/>
    <xf numFmtId="0" fontId="11" fillId="0" borderId="0" xfId="0" applyFont="1" applyProtection="1">
      <protection locked="0"/>
    </xf>
    <xf numFmtId="0" fontId="0" fillId="0" borderId="0" xfId="0" applyAlignment="1" applyProtection="1">
      <alignment horizontal="center"/>
      <protection locked="0"/>
    </xf>
    <xf numFmtId="0" fontId="0" fillId="0" borderId="0" xfId="0" applyProtection="1">
      <protection locked="0"/>
    </xf>
    <xf numFmtId="0" fontId="8" fillId="0" borderId="0" xfId="0" applyFont="1" applyAlignment="1" applyProtection="1">
      <alignment vertical="top" wrapText="1"/>
      <protection locked="0"/>
    </xf>
    <xf numFmtId="0" fontId="1" fillId="0" borderId="0" xfId="0" applyFont="1" applyAlignment="1" applyProtection="1">
      <alignment vertical="top" wrapText="1"/>
      <protection locked="0"/>
    </xf>
    <xf numFmtId="0" fontId="10" fillId="0" borderId="0" xfId="11" applyFont="1" applyAlignment="1" applyProtection="1">
      <alignment horizontal="center" vertical="top"/>
      <protection locked="0"/>
    </xf>
    <xf numFmtId="0" fontId="11" fillId="0" borderId="0" xfId="2" applyFont="1" applyBorder="1" applyProtection="1">
      <protection locked="0"/>
    </xf>
    <xf numFmtId="0" fontId="7" fillId="0" borderId="1" xfId="2" applyFont="1" applyBorder="1" applyAlignment="1" applyProtection="1">
      <alignment horizontal="center" wrapText="1"/>
      <protection locked="0"/>
    </xf>
    <xf numFmtId="0" fontId="7" fillId="0" borderId="1" xfId="2" applyFont="1" applyFill="1" applyBorder="1" applyAlignment="1" applyProtection="1">
      <alignment horizontal="center" wrapText="1"/>
      <protection locked="0"/>
    </xf>
    <xf numFmtId="0" fontId="3" fillId="0" borderId="1" xfId="2" applyFont="1" applyBorder="1" applyProtection="1">
      <protection locked="0"/>
    </xf>
    <xf numFmtId="9" fontId="3" fillId="0" borderId="1" xfId="2" applyNumberFormat="1" applyFont="1" applyFill="1" applyBorder="1" applyAlignment="1" applyProtection="1">
      <alignment horizontal="center"/>
      <protection locked="0"/>
    </xf>
    <xf numFmtId="0" fontId="3" fillId="0" borderId="1" xfId="2" applyNumberFormat="1" applyFont="1" applyFill="1" applyBorder="1" applyAlignment="1" applyProtection="1">
      <alignment horizontal="center" vertical="center"/>
      <protection locked="0"/>
    </xf>
    <xf numFmtId="1" fontId="3" fillId="0" borderId="1" xfId="2" applyNumberFormat="1" applyFont="1" applyFill="1" applyBorder="1" applyAlignment="1" applyProtection="1">
      <alignment horizontal="center" vertical="center"/>
      <protection locked="0"/>
    </xf>
    <xf numFmtId="0" fontId="3" fillId="0" borderId="1" xfId="2" applyNumberFormat="1" applyFont="1" applyFill="1" applyBorder="1" applyAlignment="1" applyProtection="1">
      <alignment horizontal="center"/>
      <protection locked="0"/>
    </xf>
    <xf numFmtId="1" fontId="3" fillId="0" borderId="1" xfId="2" applyNumberFormat="1" applyFont="1" applyFill="1" applyBorder="1" applyAlignment="1" applyProtection="1">
      <alignment horizontal="center"/>
      <protection locked="0"/>
    </xf>
    <xf numFmtId="3" fontId="3" fillId="0" borderId="1" xfId="2" applyNumberFormat="1" applyFont="1" applyBorder="1" applyProtection="1">
      <protection locked="0"/>
    </xf>
    <xf numFmtId="164" fontId="3" fillId="0" borderId="1" xfId="1" applyNumberFormat="1" applyFont="1" applyBorder="1" applyProtection="1">
      <protection locked="0"/>
    </xf>
    <xf numFmtId="165" fontId="3" fillId="0" borderId="1" xfId="2" applyNumberFormat="1" applyFont="1" applyBorder="1" applyProtection="1">
      <protection locked="0"/>
    </xf>
    <xf numFmtId="0" fontId="3" fillId="0" borderId="1" xfId="2" applyFont="1" applyBorder="1" applyAlignment="1" applyProtection="1">
      <alignment horizontal="left"/>
      <protection locked="0"/>
    </xf>
    <xf numFmtId="0" fontId="3" fillId="0" borderId="1" xfId="2" applyFont="1" applyFill="1" applyBorder="1" applyProtection="1">
      <protection locked="0"/>
    </xf>
    <xf numFmtId="166" fontId="3" fillId="0" borderId="1" xfId="2" applyNumberFormat="1" applyFont="1" applyBorder="1" applyProtection="1">
      <protection locked="0"/>
    </xf>
    <xf numFmtId="2" fontId="7" fillId="0" borderId="2" xfId="2" applyNumberFormat="1" applyFont="1" applyBorder="1" applyAlignment="1" applyProtection="1">
      <alignment horizontal="center" wrapText="1"/>
    </xf>
    <xf numFmtId="2" fontId="7" fillId="0" borderId="3" xfId="2" applyNumberFormat="1" applyFont="1" applyBorder="1" applyAlignment="1" applyProtection="1">
      <alignment horizontal="center" wrapText="1"/>
    </xf>
    <xf numFmtId="2" fontId="7" fillId="0" borderId="4" xfId="2" applyNumberFormat="1" applyFont="1" applyBorder="1" applyAlignment="1" applyProtection="1">
      <alignment horizontal="center" wrapText="1"/>
    </xf>
    <xf numFmtId="0" fontId="3" fillId="0" borderId="0" xfId="2" applyFont="1" applyProtection="1">
      <protection locked="0"/>
    </xf>
    <xf numFmtId="0" fontId="3" fillId="0" borderId="0" xfId="2" applyFont="1" applyBorder="1" applyProtection="1">
      <protection locked="0"/>
    </xf>
    <xf numFmtId="0" fontId="3" fillId="0" borderId="0" xfId="2" applyFont="1" applyFill="1" applyProtection="1">
      <protection locked="0"/>
    </xf>
    <xf numFmtId="0" fontId="10" fillId="0" borderId="0" xfId="11" applyFont="1" applyAlignment="1" applyProtection="1">
      <alignment horizontal="center" vertical="top" wrapText="1"/>
      <protection locked="0"/>
    </xf>
  </cellXfs>
  <cellStyles count="12">
    <cellStyle name="Comma 3" xfId="4" xr:uid="{00000000-0005-0000-0000-000000000000}"/>
    <cellStyle name="Currency 2" xfId="3" xr:uid="{00000000-0005-0000-0000-000001000000}"/>
    <cellStyle name="Hyperlink" xfId="11" builtinId="8"/>
    <cellStyle name="Hyperlink 2" xfId="6" xr:uid="{00000000-0005-0000-0000-000003000000}"/>
    <cellStyle name="Normal" xfId="0" builtinId="0"/>
    <cellStyle name="Normal 2" xfId="5" xr:uid="{00000000-0005-0000-0000-000005000000}"/>
    <cellStyle name="Normal 2 4" xfId="2" xr:uid="{00000000-0005-0000-0000-000006000000}"/>
    <cellStyle name="Normal 3" xfId="9" xr:uid="{00000000-0005-0000-0000-000007000000}"/>
    <cellStyle name="Normal 4" xfId="8" xr:uid="{00000000-0005-0000-0000-000008000000}"/>
    <cellStyle name="Normal 4 2" xfId="7" xr:uid="{00000000-0005-0000-0000-000009000000}"/>
    <cellStyle name="Normal 5" xfId="10" xr:uid="{00000000-0005-0000-0000-00000A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 Id="rId1"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sheetData sheetId="1">
        <row r="5">
          <cell r="C5">
            <v>1641869</v>
          </cell>
        </row>
        <row r="6">
          <cell r="C6">
            <v>1179</v>
          </cell>
        </row>
        <row r="7">
          <cell r="C7">
            <v>39611</v>
          </cell>
        </row>
        <row r="8">
          <cell r="C8">
            <v>205928</v>
          </cell>
        </row>
        <row r="9">
          <cell r="C9">
            <v>44842</v>
          </cell>
        </row>
        <row r="10">
          <cell r="C10">
            <v>21743</v>
          </cell>
        </row>
        <row r="11">
          <cell r="C11">
            <v>1146626</v>
          </cell>
        </row>
        <row r="12">
          <cell r="C12">
            <v>26345</v>
          </cell>
        </row>
        <row r="13">
          <cell r="C13">
            <v>188583</v>
          </cell>
        </row>
        <row r="14">
          <cell r="C14">
            <v>1017431</v>
          </cell>
        </row>
        <row r="15">
          <cell r="C15">
            <v>28736</v>
          </cell>
        </row>
        <row r="16">
          <cell r="C16">
            <v>133100</v>
          </cell>
        </row>
        <row r="17">
          <cell r="C17">
            <v>182881</v>
          </cell>
        </row>
        <row r="18">
          <cell r="C18">
            <v>18856</v>
          </cell>
        </row>
        <row r="19">
          <cell r="C19">
            <v>910300</v>
          </cell>
        </row>
        <row r="20">
          <cell r="C20">
            <v>152627</v>
          </cell>
        </row>
        <row r="21">
          <cell r="C21">
            <v>67001</v>
          </cell>
        </row>
        <row r="22">
          <cell r="C22">
            <v>28197</v>
          </cell>
        </row>
        <row r="23">
          <cell r="C23">
            <v>9824091</v>
          </cell>
        </row>
        <row r="24">
          <cell r="C24">
            <v>159328</v>
          </cell>
        </row>
        <row r="25">
          <cell r="C25">
            <v>252844</v>
          </cell>
        </row>
        <row r="26">
          <cell r="C26">
            <v>16966</v>
          </cell>
        </row>
        <row r="27">
          <cell r="C27">
            <v>89476</v>
          </cell>
        </row>
        <row r="28">
          <cell r="C28">
            <v>287303</v>
          </cell>
        </row>
        <row r="29">
          <cell r="C29">
            <v>8484</v>
          </cell>
        </row>
        <row r="30">
          <cell r="C30">
            <v>12861</v>
          </cell>
        </row>
        <row r="31">
          <cell r="C31">
            <v>437614</v>
          </cell>
        </row>
        <row r="32">
          <cell r="C32">
            <v>135029</v>
          </cell>
        </row>
        <row r="33">
          <cell r="C33">
            <v>100177</v>
          </cell>
        </row>
        <row r="34">
          <cell r="C34">
            <v>3150835</v>
          </cell>
        </row>
        <row r="35">
          <cell r="C35">
            <v>412844</v>
          </cell>
        </row>
        <row r="36">
          <cell r="C36">
            <v>18841</v>
          </cell>
        </row>
        <row r="37">
          <cell r="C37">
            <v>2442378</v>
          </cell>
        </row>
        <row r="38">
          <cell r="C38">
            <v>1578938</v>
          </cell>
        </row>
        <row r="39">
          <cell r="C39">
            <v>65853</v>
          </cell>
        </row>
        <row r="40">
          <cell r="C40">
            <v>2181433</v>
          </cell>
        </row>
        <row r="41">
          <cell r="C41">
            <v>3291101</v>
          </cell>
        </row>
        <row r="42">
          <cell r="C42">
            <v>843071</v>
          </cell>
        </row>
        <row r="43">
          <cell r="C43">
            <v>791408</v>
          </cell>
        </row>
        <row r="44">
          <cell r="C44">
            <v>278469</v>
          </cell>
        </row>
        <row r="45">
          <cell r="C45">
            <v>741565</v>
          </cell>
        </row>
        <row r="46">
          <cell r="C46">
            <v>443623</v>
          </cell>
        </row>
        <row r="47">
          <cell r="C47">
            <v>1903198</v>
          </cell>
        </row>
        <row r="48">
          <cell r="C48">
            <v>262572</v>
          </cell>
        </row>
        <row r="49">
          <cell r="C49">
            <v>179195</v>
          </cell>
        </row>
        <row r="50">
          <cell r="C50">
            <v>3171</v>
          </cell>
        </row>
        <row r="51">
          <cell r="C51">
            <v>43409</v>
          </cell>
        </row>
        <row r="52">
          <cell r="C52">
            <v>446426</v>
          </cell>
        </row>
        <row r="53">
          <cell r="C53">
            <v>478152</v>
          </cell>
        </row>
        <row r="54">
          <cell r="C54">
            <v>548744</v>
          </cell>
        </row>
        <row r="55">
          <cell r="C55">
            <v>183831</v>
          </cell>
        </row>
        <row r="56">
          <cell r="C56">
            <v>64308</v>
          </cell>
        </row>
        <row r="57">
          <cell r="C57">
            <v>15915</v>
          </cell>
        </row>
        <row r="58">
          <cell r="C58">
            <v>478918</v>
          </cell>
        </row>
        <row r="59">
          <cell r="C59">
            <v>54407</v>
          </cell>
        </row>
        <row r="60">
          <cell r="C60">
            <v>823863</v>
          </cell>
        </row>
        <row r="61">
          <cell r="C61">
            <v>221666</v>
          </cell>
        </row>
      </sheetData>
      <sheetData sheetId="2"/>
      <sheetData sheetId="3">
        <row r="3">
          <cell r="E3">
            <v>2.9145593951472745E-2</v>
          </cell>
        </row>
        <row r="4">
          <cell r="E4">
            <v>4.0410296351879933E-5</v>
          </cell>
        </row>
        <row r="5">
          <cell r="E5">
            <v>7.1937676958776816E-4</v>
          </cell>
        </row>
        <row r="6">
          <cell r="E6">
            <v>6.8918204729687838E-3</v>
          </cell>
        </row>
        <row r="7">
          <cell r="E7">
            <v>1.1744737458863419E-3</v>
          </cell>
        </row>
        <row r="8">
          <cell r="E8">
            <v>6.601858245276896E-4</v>
          </cell>
        </row>
        <row r="9">
          <cell r="E9">
            <v>1.9955524117166511E-2</v>
          </cell>
        </row>
        <row r="10">
          <cell r="E10">
            <v>7.8633768600859175E-4</v>
          </cell>
        </row>
        <row r="11">
          <cell r="E11">
            <v>3.3405698490320515E-3</v>
          </cell>
        </row>
        <row r="12">
          <cell r="E12">
            <v>3.7941973541705983E-2</v>
          </cell>
        </row>
        <row r="13">
          <cell r="E13">
            <v>1.0315771903659735E-3</v>
          </cell>
        </row>
        <row r="14">
          <cell r="E14">
            <v>4.7415844871873461E-3</v>
          </cell>
        </row>
        <row r="15">
          <cell r="E15">
            <v>7.457089145606016E-3</v>
          </cell>
        </row>
        <row r="16">
          <cell r="E16">
            <v>4.9939909578703323E-4</v>
          </cell>
        </row>
        <row r="17">
          <cell r="E17">
            <v>3.5102275483628848E-2</v>
          </cell>
        </row>
        <row r="18">
          <cell r="E18">
            <v>5.207252000313742E-3</v>
          </cell>
        </row>
        <row r="19">
          <cell r="E19">
            <v>2.3084633130706473E-3</v>
          </cell>
        </row>
        <row r="20">
          <cell r="E20">
            <v>7.7881865434192734E-4</v>
          </cell>
        </row>
        <row r="21">
          <cell r="E21">
            <v>0.28646940381680974</v>
          </cell>
        </row>
        <row r="22">
          <cell r="E22">
            <v>5.7714410213862049E-3</v>
          </cell>
        </row>
        <row r="23">
          <cell r="E23">
            <v>3.7003059842993873E-3</v>
          </cell>
        </row>
        <row r="24">
          <cell r="E24">
            <v>5.2723830972845975E-4</v>
          </cell>
        </row>
        <row r="25">
          <cell r="E25">
            <v>2.9346664014299503E-3</v>
          </cell>
        </row>
        <row r="26">
          <cell r="E26">
            <v>1.063591675164235E-2</v>
          </cell>
        </row>
        <row r="27">
          <cell r="E27">
            <v>3.1278619288193802E-4</v>
          </cell>
        </row>
        <row r="28">
          <cell r="E28">
            <v>2.7785703318407859E-4</v>
          </cell>
        </row>
        <row r="29">
          <cell r="E29">
            <v>1.248281191363238E-2</v>
          </cell>
        </row>
        <row r="30">
          <cell r="E30">
            <v>2.5433806722368326E-3</v>
          </cell>
        </row>
        <row r="31">
          <cell r="E31">
            <v>2.3369873936960571E-3</v>
          </cell>
        </row>
        <row r="32">
          <cell r="E32">
            <v>6.6498424847670726E-2</v>
          </cell>
        </row>
        <row r="33">
          <cell r="E33">
            <v>6.05762406815946E-3</v>
          </cell>
        </row>
        <row r="34">
          <cell r="E34">
            <v>4.8669706421541312E-4</v>
          </cell>
        </row>
        <row r="35">
          <cell r="E35">
            <v>6.4786140716409535E-2</v>
          </cell>
        </row>
        <row r="36">
          <cell r="E36">
            <v>4.1832930627093791E-2</v>
          </cell>
        </row>
        <row r="37">
          <cell r="E37">
            <v>1.3061868219495373E-3</v>
          </cell>
        </row>
        <row r="38">
          <cell r="E38">
            <v>6.6349950326485968E-2</v>
          </cell>
        </row>
        <row r="39">
          <cell r="E39">
            <v>7.2558571503323108E-2</v>
          </cell>
        </row>
        <row r="40">
          <cell r="E40">
            <v>1.602854661961943E-2</v>
          </cell>
        </row>
        <row r="41">
          <cell r="E41">
            <v>2.2244401155893306E-2</v>
          </cell>
        </row>
        <row r="42">
          <cell r="E42">
            <v>6.0401318664643263E-3</v>
          </cell>
        </row>
        <row r="43">
          <cell r="E43">
            <v>1.0112520959430811E-2</v>
          </cell>
        </row>
        <row r="44">
          <cell r="E44">
            <v>1.2281514939433502E-2</v>
          </cell>
        </row>
        <row r="45">
          <cell r="E45">
            <v>2.7201486681420358E-2</v>
          </cell>
        </row>
        <row r="46">
          <cell r="E46">
            <v>6.0541266597648738E-3</v>
          </cell>
        </row>
        <row r="47">
          <cell r="E47">
            <v>5.1753110381217212E-3</v>
          </cell>
        </row>
        <row r="48">
          <cell r="E48">
            <v>6.6017180671187295E-5</v>
          </cell>
        </row>
        <row r="49">
          <cell r="E49">
            <v>1.5102589559710382E-3</v>
          </cell>
        </row>
        <row r="50">
          <cell r="E50">
            <v>8.8770707499875191E-3</v>
          </cell>
        </row>
        <row r="51">
          <cell r="E51">
            <v>9.0754921947170959E-3</v>
          </cell>
        </row>
        <row r="52">
          <cell r="E52">
            <v>1.7215619238747742E-2</v>
          </cell>
        </row>
        <row r="53">
          <cell r="E53">
            <v>5.7462334039745195E-3</v>
          </cell>
        </row>
        <row r="54">
          <cell r="E54">
            <v>2.2932720074630018E-3</v>
          </cell>
        </row>
        <row r="55">
          <cell r="E55">
            <v>6.2789343118923398E-4</v>
          </cell>
        </row>
        <row r="56">
          <cell r="E56">
            <v>1.8816654396780787E-2</v>
          </cell>
        </row>
        <row r="57">
          <cell r="E57">
            <v>1.2432105502071626E-3</v>
          </cell>
        </row>
        <row r="58">
          <cell r="E58">
            <v>1.7636079171629349E-2</v>
          </cell>
        </row>
        <row r="59">
          <cell r="E59">
            <v>6.1021117072679537E-3</v>
          </cell>
        </row>
      </sheetData>
      <sheetData sheetId="4">
        <row r="3">
          <cell r="J3">
            <v>3.0441229781598453E-2</v>
          </cell>
        </row>
        <row r="4">
          <cell r="J4">
            <v>3.4611972463443381E-5</v>
          </cell>
        </row>
        <row r="5">
          <cell r="J5">
            <v>7.5873087005390359E-4</v>
          </cell>
        </row>
        <row r="6">
          <cell r="J6">
            <v>6.9897967548543287E-3</v>
          </cell>
        </row>
        <row r="7">
          <cell r="J7">
            <v>1.0811687187922971E-3</v>
          </cell>
        </row>
        <row r="8">
          <cell r="J8">
            <v>7.26851421732311E-4</v>
          </cell>
        </row>
        <row r="9">
          <cell r="J9">
            <v>1.6946203886378002E-2</v>
          </cell>
        </row>
        <row r="10">
          <cell r="J10">
            <v>8.2704397360017343E-4</v>
          </cell>
        </row>
        <row r="11">
          <cell r="J11">
            <v>2.6368857968860153E-3</v>
          </cell>
        </row>
        <row r="12">
          <cell r="J12">
            <v>3.8525857875954334E-2</v>
          </cell>
        </row>
        <row r="13">
          <cell r="J13">
            <v>9.9099542211122092E-4</v>
          </cell>
        </row>
        <row r="14">
          <cell r="J14">
            <v>4.4567468753586442E-3</v>
          </cell>
        </row>
        <row r="15">
          <cell r="J15">
            <v>6.6008674853308994E-3</v>
          </cell>
        </row>
        <row r="16">
          <cell r="J16">
            <v>4.8547845586882426E-4</v>
          </cell>
        </row>
        <row r="17">
          <cell r="J17">
            <v>3.2879552157509977E-2</v>
          </cell>
        </row>
        <row r="18">
          <cell r="J18">
            <v>4.8629821311137952E-3</v>
          </cell>
        </row>
        <row r="19">
          <cell r="J19">
            <v>2.2297396997502474E-3</v>
          </cell>
        </row>
        <row r="20">
          <cell r="J20">
            <v>6.1572877329704539E-4</v>
          </cell>
        </row>
        <row r="21">
          <cell r="J21">
            <v>0.30253596457191367</v>
          </cell>
        </row>
        <row r="22">
          <cell r="J22">
            <v>5.4787109044108408E-3</v>
          </cell>
        </row>
        <row r="23">
          <cell r="J23">
            <v>3.0258150664094451E-3</v>
          </cell>
        </row>
        <row r="24">
          <cell r="J24">
            <v>4.0350273161330046E-4</v>
          </cell>
        </row>
        <row r="25">
          <cell r="J25">
            <v>2.7252374108058578E-3</v>
          </cell>
        </row>
        <row r="26">
          <cell r="J26">
            <v>1.1134125036661365E-2</v>
          </cell>
        </row>
        <row r="27">
          <cell r="J27">
            <v>2.7962830384939782E-4</v>
          </cell>
        </row>
        <row r="28">
          <cell r="J28">
            <v>3.1150775217099041E-4</v>
          </cell>
        </row>
        <row r="29">
          <cell r="J29">
            <v>1.1284413864463159E-2</v>
          </cell>
        </row>
        <row r="30">
          <cell r="J30">
            <v>2.337218982663045E-3</v>
          </cell>
        </row>
        <row r="31">
          <cell r="J31">
            <v>1.8945500716832167E-3</v>
          </cell>
        </row>
        <row r="32">
          <cell r="J32">
            <v>6.4337280919876921E-2</v>
          </cell>
        </row>
        <row r="33">
          <cell r="J33">
            <v>5.2819691661975835E-3</v>
          </cell>
        </row>
        <row r="34">
          <cell r="J34">
            <v>4.3082797303180839E-4</v>
          </cell>
        </row>
        <row r="35">
          <cell r="J35">
            <v>6.5122426189968718E-2</v>
          </cell>
        </row>
        <row r="36">
          <cell r="J36">
            <v>4.1207374900490576E-2</v>
          </cell>
        </row>
        <row r="37">
          <cell r="J37">
            <v>1.4992449124954686E-3</v>
          </cell>
        </row>
        <row r="38">
          <cell r="J38">
            <v>6.3580371732584254E-2</v>
          </cell>
        </row>
        <row r="39">
          <cell r="J39">
            <v>7.656532645465923E-2</v>
          </cell>
        </row>
        <row r="40">
          <cell r="J40">
            <v>1.4884059000661271E-2</v>
          </cell>
        </row>
        <row r="41">
          <cell r="J41">
            <v>2.4104506296646466E-2</v>
          </cell>
        </row>
        <row r="42">
          <cell r="J42">
            <v>6.1354275398356481E-3</v>
          </cell>
        </row>
        <row r="43">
          <cell r="J43">
            <v>8.6784966745181193E-3</v>
          </cell>
        </row>
        <row r="44">
          <cell r="J44">
            <v>1.1741656237532859E-2</v>
          </cell>
        </row>
        <row r="45">
          <cell r="J45">
            <v>2.6595657472633771E-2</v>
          </cell>
        </row>
        <row r="46">
          <cell r="J46">
            <v>5.7401223806478998E-3</v>
          </cell>
        </row>
        <row r="47">
          <cell r="J47">
            <v>5.5142337182549012E-3</v>
          </cell>
        </row>
        <row r="48">
          <cell r="J48">
            <v>7.1045627688120618E-5</v>
          </cell>
        </row>
        <row r="49">
          <cell r="J49">
            <v>1.3680837536866304E-3</v>
          </cell>
        </row>
        <row r="50">
          <cell r="J50">
            <v>7.9716837631593814E-3</v>
          </cell>
        </row>
        <row r="51">
          <cell r="J51">
            <v>7.8059106318870992E-3</v>
          </cell>
        </row>
        <row r="52">
          <cell r="J52">
            <v>1.6353246147596381E-2</v>
          </cell>
        </row>
        <row r="53">
          <cell r="J53">
            <v>5.7865752910593628E-3</v>
          </cell>
        </row>
        <row r="54">
          <cell r="J54">
            <v>2.1167953685537477E-3</v>
          </cell>
        </row>
        <row r="55">
          <cell r="J55">
            <v>5.1280369728733219E-4</v>
          </cell>
        </row>
        <row r="56">
          <cell r="J56">
            <v>1.9737932717968896E-2</v>
          </cell>
        </row>
        <row r="57">
          <cell r="J57">
            <v>1.2387442776390263E-3</v>
          </cell>
        </row>
        <row r="58">
          <cell r="J58">
            <v>1.5454245704927469E-2</v>
          </cell>
        </row>
        <row r="59">
          <cell r="J59">
            <v>6.6628046992128513E-3</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ata.census.gov/cedsci/" TargetMode="External"/><Relationship Id="rId1" Type="http://schemas.openxmlformats.org/officeDocument/2006/relationships/hyperlink" Target="https://dof.ca.gov/forecasting/demographics/estimates-e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2"/>
  <sheetViews>
    <sheetView tabSelected="1" zoomScale="80" zoomScaleNormal="80" workbookViewId="0">
      <selection activeCell="A2" sqref="A2"/>
    </sheetView>
  </sheetViews>
  <sheetFormatPr defaultColWidth="0" defaultRowHeight="14.4" zeroHeight="1" x14ac:dyDescent="0.3"/>
  <cols>
    <col min="1" max="1" width="95.6640625" style="14" customWidth="1"/>
    <col min="2" max="2" width="23.44140625" style="13" bestFit="1" customWidth="1"/>
    <col min="3" max="3" width="0" style="14" hidden="1" customWidth="1"/>
    <col min="4" max="16384" width="9.109375" style="14" hidden="1"/>
  </cols>
  <sheetData>
    <row r="1" spans="1:3" ht="15.6" x14ac:dyDescent="0.3">
      <c r="A1" s="12" t="s">
        <v>88</v>
      </c>
      <c r="B1" s="5"/>
      <c r="C1" s="7"/>
    </row>
    <row r="2" spans="1:3" ht="27.75" customHeight="1" x14ac:dyDescent="0.3">
      <c r="A2" s="15" t="s">
        <v>86</v>
      </c>
      <c r="B2" s="6"/>
      <c r="C2" s="7"/>
    </row>
    <row r="3" spans="1:3" ht="78" customHeight="1" x14ac:dyDescent="0.3">
      <c r="A3" s="16" t="s">
        <v>90</v>
      </c>
      <c r="B3" s="39" t="s">
        <v>92</v>
      </c>
      <c r="C3" s="7"/>
    </row>
    <row r="4" spans="1:3" ht="45" x14ac:dyDescent="0.3">
      <c r="A4" s="15" t="s">
        <v>81</v>
      </c>
      <c r="B4" s="6"/>
      <c r="C4" s="7"/>
    </row>
    <row r="5" spans="1:3" ht="45" x14ac:dyDescent="0.3">
      <c r="A5" s="15" t="s">
        <v>82</v>
      </c>
      <c r="B5" s="6"/>
      <c r="C5" s="7"/>
    </row>
    <row r="6" spans="1:3" ht="131.25" customHeight="1" x14ac:dyDescent="0.3">
      <c r="A6" s="15" t="s">
        <v>87</v>
      </c>
      <c r="B6" s="17" t="s">
        <v>91</v>
      </c>
      <c r="C6" s="7"/>
    </row>
    <row r="7" spans="1:3" ht="135" x14ac:dyDescent="0.3">
      <c r="A7" s="15" t="s">
        <v>85</v>
      </c>
      <c r="B7" s="6"/>
      <c r="C7" s="7"/>
    </row>
    <row r="8" spans="1:3" ht="45" x14ac:dyDescent="0.3">
      <c r="A8" s="15" t="s">
        <v>83</v>
      </c>
      <c r="B8" s="6"/>
      <c r="C8" s="7"/>
    </row>
    <row r="9" spans="1:3" ht="45" x14ac:dyDescent="0.3">
      <c r="A9" s="15" t="s">
        <v>84</v>
      </c>
      <c r="B9" s="6"/>
      <c r="C9" s="7"/>
    </row>
    <row r="10" spans="1:3" hidden="1" x14ac:dyDescent="0.3">
      <c r="A10" s="8"/>
      <c r="B10" s="5"/>
      <c r="C10" s="7"/>
    </row>
    <row r="11" spans="1:3" hidden="1" x14ac:dyDescent="0.3">
      <c r="A11" s="8"/>
      <c r="B11" s="5"/>
      <c r="C11" s="7"/>
    </row>
    <row r="12" spans="1:3" hidden="1" x14ac:dyDescent="0.3">
      <c r="A12" s="8"/>
      <c r="B12" s="5"/>
      <c r="C12" s="7"/>
    </row>
    <row r="13" spans="1:3" hidden="1" x14ac:dyDescent="0.3">
      <c r="A13" s="8"/>
      <c r="B13" s="5"/>
      <c r="C13" s="7"/>
    </row>
    <row r="14" spans="1:3" hidden="1" x14ac:dyDescent="0.3">
      <c r="A14" s="8"/>
      <c r="B14" s="5"/>
      <c r="C14" s="7"/>
    </row>
    <row r="15" spans="1:3" hidden="1" x14ac:dyDescent="0.3">
      <c r="A15" s="8"/>
      <c r="B15" s="5"/>
      <c r="C15" s="7"/>
    </row>
    <row r="16" spans="1:3" hidden="1" x14ac:dyDescent="0.3">
      <c r="A16" s="8"/>
      <c r="B16" s="5"/>
      <c r="C16" s="7"/>
    </row>
    <row r="17" spans="1:3" hidden="1" x14ac:dyDescent="0.3">
      <c r="A17" s="8"/>
      <c r="B17" s="5"/>
      <c r="C17" s="7"/>
    </row>
    <row r="18" spans="1:3" hidden="1" x14ac:dyDescent="0.3">
      <c r="A18" s="8"/>
      <c r="B18" s="5"/>
      <c r="C18" s="7"/>
    </row>
    <row r="19" spans="1:3" hidden="1" x14ac:dyDescent="0.3">
      <c r="A19" s="8"/>
      <c r="B19" s="5"/>
      <c r="C19" s="7"/>
    </row>
    <row r="20" spans="1:3" hidden="1" x14ac:dyDescent="0.3">
      <c r="A20" s="8"/>
      <c r="B20" s="5"/>
      <c r="C20" s="7"/>
    </row>
    <row r="21" spans="1:3" hidden="1" x14ac:dyDescent="0.3">
      <c r="A21" s="8"/>
      <c r="B21" s="5"/>
      <c r="C21" s="7"/>
    </row>
    <row r="22" spans="1:3" hidden="1" x14ac:dyDescent="0.3">
      <c r="A22" s="8"/>
      <c r="B22" s="5"/>
      <c r="C22" s="7"/>
    </row>
  </sheetData>
  <sheetProtection sheet="1" objects="1" scenarios="1" selectLockedCells="1"/>
  <hyperlinks>
    <hyperlink ref="B3" r:id="rId1" xr:uid="{00000000-0004-0000-0000-000000000000}"/>
    <hyperlink ref="B6" r:id="rId2" xr:uid="{00000000-0004-0000-0000-000001000000}"/>
  </hyperlinks>
  <pageMargins left="0.7" right="0.7" top="0.75" bottom="0.75" header="0.3" footer="0.3"/>
  <pageSetup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4"/>
  <sheetViews>
    <sheetView zoomScale="80" zoomScaleNormal="80" workbookViewId="0">
      <selection activeCell="A3" sqref="A3"/>
    </sheetView>
  </sheetViews>
  <sheetFormatPr defaultColWidth="0" defaultRowHeight="15" zeroHeight="1" x14ac:dyDescent="0.25"/>
  <cols>
    <col min="1" max="1" width="20" style="36" customWidth="1"/>
    <col min="2" max="2" width="19.109375" style="36" customWidth="1"/>
    <col min="3" max="3" width="14.109375" style="36" bestFit="1" customWidth="1"/>
    <col min="4" max="4" width="13.5546875" style="36" customWidth="1"/>
    <col min="5" max="5" width="14.44140625" style="36" customWidth="1"/>
    <col min="6" max="6" width="15.33203125" style="36" customWidth="1"/>
    <col min="7" max="7" width="14.88671875" style="36" customWidth="1"/>
    <col min="8" max="8" width="14" style="36" customWidth="1"/>
    <col min="9" max="9" width="14.88671875" style="36" customWidth="1"/>
    <col min="10" max="16384" width="11.44140625" style="36" hidden="1"/>
  </cols>
  <sheetData>
    <row r="1" spans="1:9" ht="15" customHeight="1" x14ac:dyDescent="0.3">
      <c r="A1" s="18" t="s">
        <v>88</v>
      </c>
      <c r="B1" s="1"/>
      <c r="C1" s="1"/>
      <c r="D1" s="1"/>
      <c r="E1" s="1"/>
      <c r="F1" s="1"/>
      <c r="G1" s="1"/>
      <c r="H1" s="1"/>
      <c r="I1" s="1"/>
    </row>
    <row r="2" spans="1:9" s="37" customFormat="1" ht="15.6" x14ac:dyDescent="0.3">
      <c r="A2" s="33" t="s">
        <v>80</v>
      </c>
      <c r="B2" s="34"/>
      <c r="C2" s="34"/>
      <c r="D2" s="34"/>
      <c r="E2" s="34"/>
      <c r="F2" s="34"/>
      <c r="G2" s="34"/>
      <c r="H2" s="34"/>
      <c r="I2" s="35"/>
    </row>
    <row r="3" spans="1:9" s="37" customFormat="1" ht="93.6" x14ac:dyDescent="0.3">
      <c r="A3" s="19" t="s">
        <v>0</v>
      </c>
      <c r="B3" s="20" t="s">
        <v>89</v>
      </c>
      <c r="C3" s="20" t="s">
        <v>64</v>
      </c>
      <c r="D3" s="20" t="s">
        <v>61</v>
      </c>
      <c r="E3" s="20" t="s">
        <v>65</v>
      </c>
      <c r="F3" s="20" t="s">
        <v>62</v>
      </c>
      <c r="G3" s="20" t="s">
        <v>66</v>
      </c>
      <c r="H3" s="20" t="s">
        <v>63</v>
      </c>
      <c r="I3" s="20" t="s">
        <v>1</v>
      </c>
    </row>
    <row r="4" spans="1:9" s="37" customFormat="1" ht="15" hidden="1" customHeight="1" x14ac:dyDescent="0.25">
      <c r="A4" s="21" t="s">
        <v>2</v>
      </c>
      <c r="B4" s="3"/>
      <c r="C4" s="22">
        <v>0.5</v>
      </c>
      <c r="D4" s="3"/>
      <c r="E4" s="22">
        <v>0.3</v>
      </c>
      <c r="F4" s="3"/>
      <c r="G4" s="22">
        <f>1-C4-E4</f>
        <v>0.2</v>
      </c>
      <c r="H4" s="3"/>
      <c r="I4" s="3"/>
    </row>
    <row r="5" spans="1:9" ht="14.25" customHeight="1" x14ac:dyDescent="0.25">
      <c r="A5" s="2"/>
      <c r="B5" s="23" t="s">
        <v>67</v>
      </c>
      <c r="C5" s="24" t="s">
        <v>68</v>
      </c>
      <c r="D5" s="24" t="s">
        <v>69</v>
      </c>
      <c r="E5" s="23" t="s">
        <v>71</v>
      </c>
      <c r="F5" s="23" t="s">
        <v>72</v>
      </c>
      <c r="G5" s="23" t="s">
        <v>74</v>
      </c>
      <c r="H5" s="23" t="s">
        <v>75</v>
      </c>
      <c r="I5" s="23" t="s">
        <v>76</v>
      </c>
    </row>
    <row r="6" spans="1:9" s="37" customFormat="1" ht="15" customHeight="1" x14ac:dyDescent="0.25">
      <c r="A6" s="2"/>
      <c r="B6" s="4"/>
      <c r="C6" s="26" t="s">
        <v>79</v>
      </c>
      <c r="D6" s="26" t="s">
        <v>70</v>
      </c>
      <c r="E6" s="4"/>
      <c r="F6" s="25" t="s">
        <v>73</v>
      </c>
      <c r="G6" s="4"/>
      <c r="H6" s="25" t="s">
        <v>77</v>
      </c>
      <c r="I6" s="25" t="s">
        <v>78</v>
      </c>
    </row>
    <row r="7" spans="1:9" s="37" customFormat="1" ht="15" customHeight="1" x14ac:dyDescent="0.25">
      <c r="A7" s="21" t="s">
        <v>3</v>
      </c>
      <c r="B7" s="27">
        <f>'[1]State Population'!C5</f>
        <v>1641869</v>
      </c>
      <c r="C7" s="28">
        <f t="shared" ref="C7:C38" si="0">B7/$B$64</f>
        <v>4.1961311650672475E-2</v>
      </c>
      <c r="D7" s="28">
        <f>C7*$C$4</f>
        <v>2.0980655825336238E-2</v>
      </c>
      <c r="E7" s="29">
        <f>'[1]Poverty-Uninsured Population'!E3</f>
        <v>2.9145593951472745E-2</v>
      </c>
      <c r="F7" s="29">
        <f>E7*$E$4</f>
        <v>8.7436781854418229E-3</v>
      </c>
      <c r="G7" s="28">
        <f>[1]Prevalence!J3</f>
        <v>3.0441229781598453E-2</v>
      </c>
      <c r="H7" s="28">
        <f>G7*$G$4</f>
        <v>6.0882459563196909E-3</v>
      </c>
      <c r="I7" s="29">
        <f>(C7*C$4)+(E7*E$4)+(G7*G$4)</f>
        <v>3.5812579967097753E-2</v>
      </c>
    </row>
    <row r="8" spans="1:9" s="37" customFormat="1" ht="15" customHeight="1" x14ac:dyDescent="0.25">
      <c r="A8" s="30" t="s">
        <v>4</v>
      </c>
      <c r="B8" s="27">
        <f>'[1]State Population'!C6</f>
        <v>1179</v>
      </c>
      <c r="C8" s="28">
        <f t="shared" si="0"/>
        <v>3.0131750119006355E-5</v>
      </c>
      <c r="D8" s="28">
        <f>C8*$C$4</f>
        <v>1.5065875059503178E-5</v>
      </c>
      <c r="E8" s="29">
        <f>'[1]Poverty-Uninsured Population'!E4</f>
        <v>4.0410296351879933E-5</v>
      </c>
      <c r="F8" s="29">
        <f>E8*$E$4</f>
        <v>1.2123088905563979E-5</v>
      </c>
      <c r="G8" s="28">
        <f>[1]Prevalence!J4</f>
        <v>3.4611972463443381E-5</v>
      </c>
      <c r="H8" s="28">
        <f>G8*$G$4</f>
        <v>6.9223944926886767E-6</v>
      </c>
      <c r="I8" s="29">
        <f>(C8*C$4)+(E8*E$4)+(G8*G$4)</f>
        <v>3.4111358457755834E-5</v>
      </c>
    </row>
    <row r="9" spans="1:9" ht="18" customHeight="1" x14ac:dyDescent="0.25">
      <c r="A9" s="30" t="s">
        <v>5</v>
      </c>
      <c r="B9" s="27">
        <f>'[1]State Population'!C7</f>
        <v>39611</v>
      </c>
      <c r="C9" s="28">
        <f t="shared" si="0"/>
        <v>1.0123399100627319E-3</v>
      </c>
      <c r="D9" s="28">
        <f>C9*$C$4</f>
        <v>5.0616995503136595E-4</v>
      </c>
      <c r="E9" s="29">
        <f>'[1]Poverty-Uninsured Population'!E5</f>
        <v>7.1937676958776816E-4</v>
      </c>
      <c r="F9" s="29">
        <f>E9*$E$4</f>
        <v>2.1581303087633044E-4</v>
      </c>
      <c r="G9" s="28">
        <f>[1]Prevalence!J5</f>
        <v>7.5873087005390359E-4</v>
      </c>
      <c r="H9" s="28">
        <f>G9*$G$4</f>
        <v>1.5174617401078074E-4</v>
      </c>
      <c r="I9" s="29">
        <f>(C9*C$4)+(E9*E$4)+(G9*G$4)</f>
        <v>8.7372915991847707E-4</v>
      </c>
    </row>
    <row r="10" spans="1:9" ht="18" customHeight="1" x14ac:dyDescent="0.25">
      <c r="A10" s="21" t="s">
        <v>6</v>
      </c>
      <c r="B10" s="27">
        <f>'[1]State Population'!C8</f>
        <v>205928</v>
      </c>
      <c r="C10" s="28">
        <f t="shared" si="0"/>
        <v>5.2629101259599161E-3</v>
      </c>
      <c r="D10" s="28">
        <f t="shared" ref="D10:D41" si="1">C10*$C$4</f>
        <v>2.631455062979958E-3</v>
      </c>
      <c r="E10" s="29">
        <f>'[1]Poverty-Uninsured Population'!E6</f>
        <v>6.8918204729687838E-3</v>
      </c>
      <c r="F10" s="29">
        <f t="shared" ref="F10:F41" si="2">E10*$E$4</f>
        <v>2.0675461418906351E-3</v>
      </c>
      <c r="G10" s="28">
        <f>[1]Prevalence!J6</f>
        <v>6.9897967548543287E-3</v>
      </c>
      <c r="H10" s="28">
        <f t="shared" ref="H10:H41" si="3">G10*$G$4</f>
        <v>1.3979593509708659E-3</v>
      </c>
      <c r="I10" s="29">
        <f t="shared" ref="I10:I41" si="4">(C10*C$4)+(E10*E$4)+(G10*G$4)</f>
        <v>6.096960555841459E-3</v>
      </c>
    </row>
    <row r="11" spans="1:9" ht="18" customHeight="1" x14ac:dyDescent="0.25">
      <c r="A11" s="21" t="s">
        <v>7</v>
      </c>
      <c r="B11" s="27">
        <f>'[1]State Population'!C9</f>
        <v>44842</v>
      </c>
      <c r="C11" s="28">
        <f t="shared" si="0"/>
        <v>1.1460287861208508E-3</v>
      </c>
      <c r="D11" s="28">
        <f t="shared" si="1"/>
        <v>5.7301439306042541E-4</v>
      </c>
      <c r="E11" s="29">
        <f>'[1]Poverty-Uninsured Population'!E7</f>
        <v>1.1744737458863419E-3</v>
      </c>
      <c r="F11" s="29">
        <f t="shared" si="2"/>
        <v>3.5234212376590259E-4</v>
      </c>
      <c r="G11" s="28">
        <f>[1]Prevalence!J7</f>
        <v>1.0811687187922971E-3</v>
      </c>
      <c r="H11" s="28">
        <f t="shared" si="3"/>
        <v>2.1623374375845944E-4</v>
      </c>
      <c r="I11" s="29">
        <f t="shared" si="4"/>
        <v>1.1415902605847875E-3</v>
      </c>
    </row>
    <row r="12" spans="1:9" ht="18" customHeight="1" x14ac:dyDescent="0.25">
      <c r="A12" s="21" t="s">
        <v>8</v>
      </c>
      <c r="B12" s="27">
        <f>'[1]State Population'!C10</f>
        <v>21743</v>
      </c>
      <c r="C12" s="28">
        <f t="shared" si="0"/>
        <v>5.5568671996399934E-4</v>
      </c>
      <c r="D12" s="28">
        <f t="shared" si="1"/>
        <v>2.7784335998199967E-4</v>
      </c>
      <c r="E12" s="29">
        <f>'[1]Poverty-Uninsured Population'!E8</f>
        <v>6.601858245276896E-4</v>
      </c>
      <c r="F12" s="29">
        <f t="shared" si="2"/>
        <v>1.9805574735830687E-4</v>
      </c>
      <c r="G12" s="28">
        <f>[1]Prevalence!J8</f>
        <v>7.26851421732311E-4</v>
      </c>
      <c r="H12" s="28">
        <f t="shared" si="3"/>
        <v>1.453702843464622E-4</v>
      </c>
      <c r="I12" s="29">
        <f t="shared" si="4"/>
        <v>6.2126939168676877E-4</v>
      </c>
    </row>
    <row r="13" spans="1:9" ht="18" customHeight="1" x14ac:dyDescent="0.25">
      <c r="A13" s="21" t="s">
        <v>9</v>
      </c>
      <c r="B13" s="27">
        <f>'[1]State Population'!C11</f>
        <v>1146626</v>
      </c>
      <c r="C13" s="28">
        <f t="shared" si="0"/>
        <v>2.9304366507171994E-2</v>
      </c>
      <c r="D13" s="28">
        <f t="shared" si="1"/>
        <v>1.4652183253585997E-2</v>
      </c>
      <c r="E13" s="29">
        <f>'[1]Poverty-Uninsured Population'!E9</f>
        <v>1.9955524117166511E-2</v>
      </c>
      <c r="F13" s="29">
        <f t="shared" si="2"/>
        <v>5.9866572351499536E-3</v>
      </c>
      <c r="G13" s="28">
        <f>[1]Prevalence!J9</f>
        <v>1.6946203886378002E-2</v>
      </c>
      <c r="H13" s="28">
        <f t="shared" si="3"/>
        <v>3.3892407772756006E-3</v>
      </c>
      <c r="I13" s="29">
        <f t="shared" si="4"/>
        <v>2.4028081266011549E-2</v>
      </c>
    </row>
    <row r="14" spans="1:9" ht="18" customHeight="1" x14ac:dyDescent="0.25">
      <c r="A14" s="21" t="s">
        <v>10</v>
      </c>
      <c r="B14" s="27">
        <f>'[1]State Population'!C12</f>
        <v>26345</v>
      </c>
      <c r="C14" s="28">
        <f t="shared" si="0"/>
        <v>6.7330021788398857E-4</v>
      </c>
      <c r="D14" s="28">
        <f t="shared" si="1"/>
        <v>3.3665010894199428E-4</v>
      </c>
      <c r="E14" s="29">
        <f>'[1]Poverty-Uninsured Population'!E10</f>
        <v>7.8633768600859175E-4</v>
      </c>
      <c r="F14" s="29">
        <f t="shared" si="2"/>
        <v>2.3590130580257752E-4</v>
      </c>
      <c r="G14" s="28">
        <f>[1]Prevalence!J10</f>
        <v>8.2704397360017343E-4</v>
      </c>
      <c r="H14" s="28">
        <f t="shared" si="3"/>
        <v>1.6540879472003471E-4</v>
      </c>
      <c r="I14" s="29">
        <f t="shared" si="4"/>
        <v>7.3796020946460654E-4</v>
      </c>
    </row>
    <row r="15" spans="1:9" ht="18" customHeight="1" x14ac:dyDescent="0.25">
      <c r="A15" s="21" t="s">
        <v>11</v>
      </c>
      <c r="B15" s="27">
        <f>'[1]State Population'!C13</f>
        <v>188583</v>
      </c>
      <c r="C15" s="28">
        <f t="shared" si="0"/>
        <v>4.8196232677629987E-3</v>
      </c>
      <c r="D15" s="28">
        <f t="shared" si="1"/>
        <v>2.4098116338814994E-3</v>
      </c>
      <c r="E15" s="29">
        <f>'[1]Poverty-Uninsured Population'!E11</f>
        <v>3.3405698490320515E-3</v>
      </c>
      <c r="F15" s="29">
        <f t="shared" si="2"/>
        <v>1.0021709547096153E-3</v>
      </c>
      <c r="G15" s="28">
        <f>[1]Prevalence!J11</f>
        <v>2.6368857968860153E-3</v>
      </c>
      <c r="H15" s="28">
        <f t="shared" si="3"/>
        <v>5.2737715937720305E-4</v>
      </c>
      <c r="I15" s="29">
        <f t="shared" si="4"/>
        <v>3.9393597479683174E-3</v>
      </c>
    </row>
    <row r="16" spans="1:9" ht="18" customHeight="1" x14ac:dyDescent="0.25">
      <c r="A16" s="21" t="s">
        <v>12</v>
      </c>
      <c r="B16" s="27">
        <f>'[1]State Population'!C14</f>
        <v>1017431</v>
      </c>
      <c r="C16" s="28">
        <f t="shared" si="0"/>
        <v>2.6002524728864086E-2</v>
      </c>
      <c r="D16" s="28">
        <f t="shared" si="1"/>
        <v>1.3001262364432043E-2</v>
      </c>
      <c r="E16" s="29">
        <f>'[1]Poverty-Uninsured Population'!E12</f>
        <v>3.7941973541705983E-2</v>
      </c>
      <c r="F16" s="29">
        <f t="shared" si="2"/>
        <v>1.1382592062511795E-2</v>
      </c>
      <c r="G16" s="28">
        <f>[1]Prevalence!J12</f>
        <v>3.8525857875954334E-2</v>
      </c>
      <c r="H16" s="28">
        <f t="shared" si="3"/>
        <v>7.7051715751908674E-3</v>
      </c>
      <c r="I16" s="29">
        <f t="shared" si="4"/>
        <v>3.2089026002134702E-2</v>
      </c>
    </row>
    <row r="17" spans="1:9" ht="18" customHeight="1" x14ac:dyDescent="0.25">
      <c r="A17" s="21" t="s">
        <v>13</v>
      </c>
      <c r="B17" s="27">
        <f>'[1]State Population'!C15</f>
        <v>28736</v>
      </c>
      <c r="C17" s="28">
        <f t="shared" si="0"/>
        <v>7.3440710044085384E-4</v>
      </c>
      <c r="D17" s="28">
        <f t="shared" si="1"/>
        <v>3.6720355022042692E-4</v>
      </c>
      <c r="E17" s="29">
        <f>'[1]Poverty-Uninsured Population'!E13</f>
        <v>1.0315771903659735E-3</v>
      </c>
      <c r="F17" s="29">
        <f t="shared" si="2"/>
        <v>3.0947315710979202E-4</v>
      </c>
      <c r="G17" s="28">
        <f>[1]Prevalence!J13</f>
        <v>9.9099542211122092E-4</v>
      </c>
      <c r="H17" s="28">
        <f t="shared" si="3"/>
        <v>1.9819908442224418E-4</v>
      </c>
      <c r="I17" s="29">
        <f t="shared" si="4"/>
        <v>8.7487579175246307E-4</v>
      </c>
    </row>
    <row r="18" spans="1:9" ht="18" customHeight="1" x14ac:dyDescent="0.25">
      <c r="A18" s="21" t="s">
        <v>14</v>
      </c>
      <c r="B18" s="27">
        <f>'[1]State Population'!C16</f>
        <v>133100</v>
      </c>
      <c r="C18" s="28">
        <f t="shared" si="0"/>
        <v>3.401642019372134E-3</v>
      </c>
      <c r="D18" s="28">
        <f t="shared" si="1"/>
        <v>1.700821009686067E-3</v>
      </c>
      <c r="E18" s="29">
        <f>'[1]Poverty-Uninsured Population'!E14</f>
        <v>4.7415844871873461E-3</v>
      </c>
      <c r="F18" s="29">
        <f t="shared" si="2"/>
        <v>1.4224753461562038E-3</v>
      </c>
      <c r="G18" s="28">
        <f>[1]Prevalence!J14</f>
        <v>4.4567468753586442E-3</v>
      </c>
      <c r="H18" s="28">
        <f t="shared" si="3"/>
        <v>8.9134937507172893E-4</v>
      </c>
      <c r="I18" s="29">
        <f t="shared" si="4"/>
        <v>4.0146457309140002E-3</v>
      </c>
    </row>
    <row r="19" spans="1:9" ht="18" customHeight="1" x14ac:dyDescent="0.25">
      <c r="A19" s="21" t="s">
        <v>15</v>
      </c>
      <c r="B19" s="27">
        <f>'[1]State Population'!C17</f>
        <v>182881</v>
      </c>
      <c r="C19" s="28">
        <f t="shared" si="0"/>
        <v>4.673897025881257E-3</v>
      </c>
      <c r="D19" s="28">
        <f t="shared" si="1"/>
        <v>2.3369485129406285E-3</v>
      </c>
      <c r="E19" s="29">
        <f>'[1]Poverty-Uninsured Population'!E15</f>
        <v>7.457089145606016E-3</v>
      </c>
      <c r="F19" s="29">
        <f t="shared" si="2"/>
        <v>2.2371267436818048E-3</v>
      </c>
      <c r="G19" s="28">
        <f>[1]Prevalence!J15</f>
        <v>6.6008674853308994E-3</v>
      </c>
      <c r="H19" s="28">
        <f t="shared" si="3"/>
        <v>1.3201734970661799E-3</v>
      </c>
      <c r="I19" s="29">
        <f t="shared" si="4"/>
        <v>5.8942487536886136E-3</v>
      </c>
    </row>
    <row r="20" spans="1:9" ht="18" customHeight="1" x14ac:dyDescent="0.25">
      <c r="A20" s="21" t="s">
        <v>16</v>
      </c>
      <c r="B20" s="27">
        <f>'[1]State Population'!C18</f>
        <v>18856</v>
      </c>
      <c r="C20" s="28">
        <f t="shared" si="0"/>
        <v>4.8190354558437986E-4</v>
      </c>
      <c r="D20" s="28">
        <f t="shared" si="1"/>
        <v>2.4095177279218993E-4</v>
      </c>
      <c r="E20" s="29">
        <f>'[1]Poverty-Uninsured Population'!E16</f>
        <v>4.9939909578703323E-4</v>
      </c>
      <c r="F20" s="29">
        <f t="shared" si="2"/>
        <v>1.4981972873610996E-4</v>
      </c>
      <c r="G20" s="28">
        <f>[1]Prevalence!J16</f>
        <v>4.8547845586882426E-4</v>
      </c>
      <c r="H20" s="28">
        <f t="shared" si="3"/>
        <v>9.709569117376486E-5</v>
      </c>
      <c r="I20" s="29">
        <f t="shared" si="4"/>
        <v>4.8786719270206476E-4</v>
      </c>
    </row>
    <row r="21" spans="1:9" ht="18" customHeight="1" x14ac:dyDescent="0.25">
      <c r="A21" s="21" t="s">
        <v>17</v>
      </c>
      <c r="B21" s="27">
        <f>'[1]State Population'!C19</f>
        <v>910300</v>
      </c>
      <c r="C21" s="28">
        <f t="shared" si="0"/>
        <v>2.3264573480349014E-2</v>
      </c>
      <c r="D21" s="28">
        <f t="shared" si="1"/>
        <v>1.1632286740174507E-2</v>
      </c>
      <c r="E21" s="29">
        <f>'[1]Poverty-Uninsured Population'!E17</f>
        <v>3.5102275483628848E-2</v>
      </c>
      <c r="F21" s="29">
        <f t="shared" si="2"/>
        <v>1.0530682645088654E-2</v>
      </c>
      <c r="G21" s="28">
        <f>[1]Prevalence!J17</f>
        <v>3.2879552157509977E-2</v>
      </c>
      <c r="H21" s="28">
        <f t="shared" si="3"/>
        <v>6.5759104315019955E-3</v>
      </c>
      <c r="I21" s="29">
        <f t="shared" si="4"/>
        <v>2.8738879816765154E-2</v>
      </c>
    </row>
    <row r="22" spans="1:9" ht="18" customHeight="1" x14ac:dyDescent="0.25">
      <c r="A22" s="21" t="s">
        <v>18</v>
      </c>
      <c r="B22" s="27">
        <f>'[1]State Population'!C20</f>
        <v>152627</v>
      </c>
      <c r="C22" s="28">
        <f t="shared" si="0"/>
        <v>3.9006943387731832E-3</v>
      </c>
      <c r="D22" s="28">
        <f t="shared" si="1"/>
        <v>1.9503471693865916E-3</v>
      </c>
      <c r="E22" s="29">
        <f>'[1]Poverty-Uninsured Population'!E18</f>
        <v>5.207252000313742E-3</v>
      </c>
      <c r="F22" s="29">
        <f t="shared" si="2"/>
        <v>1.5621756000941225E-3</v>
      </c>
      <c r="G22" s="28">
        <f>[1]Prevalence!J18</f>
        <v>4.8629821311137952E-3</v>
      </c>
      <c r="H22" s="28">
        <f t="shared" si="3"/>
        <v>9.7259642622275907E-4</v>
      </c>
      <c r="I22" s="29">
        <f t="shared" si="4"/>
        <v>4.4851191957034735E-3</v>
      </c>
    </row>
    <row r="23" spans="1:9" ht="18" customHeight="1" x14ac:dyDescent="0.25">
      <c r="A23" s="21" t="s">
        <v>19</v>
      </c>
      <c r="B23" s="27">
        <f>'[1]State Population'!C21</f>
        <v>67001</v>
      </c>
      <c r="C23" s="28">
        <f t="shared" si="0"/>
        <v>1.7123472347103858E-3</v>
      </c>
      <c r="D23" s="28">
        <f t="shared" si="1"/>
        <v>8.561736173551929E-4</v>
      </c>
      <c r="E23" s="29">
        <f>'[1]Poverty-Uninsured Population'!E19</f>
        <v>2.3084633130706473E-3</v>
      </c>
      <c r="F23" s="29">
        <f t="shared" si="2"/>
        <v>6.9253899392119418E-4</v>
      </c>
      <c r="G23" s="28">
        <f>[1]Prevalence!J19</f>
        <v>2.2297396997502474E-3</v>
      </c>
      <c r="H23" s="28">
        <f t="shared" si="3"/>
        <v>4.4594793995004952E-4</v>
      </c>
      <c r="I23" s="29">
        <f t="shared" si="4"/>
        <v>1.9946605512264366E-3</v>
      </c>
    </row>
    <row r="24" spans="1:9" ht="18" customHeight="1" x14ac:dyDescent="0.25">
      <c r="A24" s="21" t="s">
        <v>20</v>
      </c>
      <c r="B24" s="27">
        <f>'[1]State Population'!C22</f>
        <v>28197</v>
      </c>
      <c r="C24" s="28">
        <f t="shared" si="0"/>
        <v>7.206318558995948E-4</v>
      </c>
      <c r="D24" s="28">
        <f t="shared" si="1"/>
        <v>3.603159279497974E-4</v>
      </c>
      <c r="E24" s="29">
        <f>'[1]Poverty-Uninsured Population'!E20</f>
        <v>7.7881865434192734E-4</v>
      </c>
      <c r="F24" s="29">
        <f t="shared" si="2"/>
        <v>2.3364559630257819E-4</v>
      </c>
      <c r="G24" s="28">
        <f>[1]Prevalence!J20</f>
        <v>6.1572877329704539E-4</v>
      </c>
      <c r="H24" s="28">
        <f t="shared" si="3"/>
        <v>1.2314575465940909E-4</v>
      </c>
      <c r="I24" s="29">
        <f t="shared" si="4"/>
        <v>7.1710727891178476E-4</v>
      </c>
    </row>
    <row r="25" spans="1:9" ht="18" customHeight="1" x14ac:dyDescent="0.25">
      <c r="A25" s="21" t="s">
        <v>21</v>
      </c>
      <c r="B25" s="27">
        <f>'[1]State Population'!C23</f>
        <v>9824091</v>
      </c>
      <c r="C25" s="28">
        <f t="shared" si="0"/>
        <v>0.25107468630905794</v>
      </c>
      <c r="D25" s="28">
        <f t="shared" si="1"/>
        <v>0.12553734315452897</v>
      </c>
      <c r="E25" s="29">
        <f>'[1]Poverty-Uninsured Population'!E21</f>
        <v>0.28646940381680974</v>
      </c>
      <c r="F25" s="29">
        <f t="shared" si="2"/>
        <v>8.5940821145042923E-2</v>
      </c>
      <c r="G25" s="28">
        <f>[1]Prevalence!J21</f>
        <v>0.30253596457191367</v>
      </c>
      <c r="H25" s="28">
        <f t="shared" si="3"/>
        <v>6.0507192914382738E-2</v>
      </c>
      <c r="I25" s="29">
        <f t="shared" si="4"/>
        <v>0.27198535721395461</v>
      </c>
    </row>
    <row r="26" spans="1:9" ht="18" customHeight="1" x14ac:dyDescent="0.25">
      <c r="A26" s="21" t="s">
        <v>22</v>
      </c>
      <c r="B26" s="27">
        <f>'[1]State Population'!C24</f>
        <v>159328</v>
      </c>
      <c r="C26" s="28">
        <f t="shared" si="0"/>
        <v>4.0719520635801908E-3</v>
      </c>
      <c r="D26" s="28">
        <f t="shared" si="1"/>
        <v>2.0359760317900954E-3</v>
      </c>
      <c r="E26" s="29">
        <f>'[1]Poverty-Uninsured Population'!E22</f>
        <v>5.7714410213862049E-3</v>
      </c>
      <c r="F26" s="29">
        <f t="shared" si="2"/>
        <v>1.7314323064158614E-3</v>
      </c>
      <c r="G26" s="28">
        <f>[1]Prevalence!J22</f>
        <v>5.4787109044108408E-3</v>
      </c>
      <c r="H26" s="28">
        <f t="shared" si="3"/>
        <v>1.0957421808821682E-3</v>
      </c>
      <c r="I26" s="29">
        <f t="shared" si="4"/>
        <v>4.863150519088125E-3</v>
      </c>
    </row>
    <row r="27" spans="1:9" ht="18" customHeight="1" x14ac:dyDescent="0.25">
      <c r="A27" s="21" t="s">
        <v>23</v>
      </c>
      <c r="B27" s="27">
        <f>'[1]State Population'!C25</f>
        <v>252844</v>
      </c>
      <c r="C27" s="28">
        <f t="shared" si="0"/>
        <v>6.4619442129686538E-3</v>
      </c>
      <c r="D27" s="28">
        <f t="shared" si="1"/>
        <v>3.2309721064843269E-3</v>
      </c>
      <c r="E27" s="29">
        <f>'[1]Poverty-Uninsured Population'!E23</f>
        <v>3.7003059842993873E-3</v>
      </c>
      <c r="F27" s="29">
        <f t="shared" si="2"/>
        <v>1.1100917952898161E-3</v>
      </c>
      <c r="G27" s="28">
        <f>[1]Prevalence!J23</f>
        <v>3.0258150664094451E-3</v>
      </c>
      <c r="H27" s="28">
        <f t="shared" si="3"/>
        <v>6.0516301328188908E-4</v>
      </c>
      <c r="I27" s="29">
        <f t="shared" si="4"/>
        <v>4.9462269150560324E-3</v>
      </c>
    </row>
    <row r="28" spans="1:9" ht="18" customHeight="1" x14ac:dyDescent="0.25">
      <c r="A28" s="21" t="s">
        <v>24</v>
      </c>
      <c r="B28" s="27">
        <f>'[1]State Population'!C26</f>
        <v>16966</v>
      </c>
      <c r="C28" s="28">
        <f t="shared" si="0"/>
        <v>4.3360074005009485E-4</v>
      </c>
      <c r="D28" s="28">
        <f t="shared" si="1"/>
        <v>2.1680037002504742E-4</v>
      </c>
      <c r="E28" s="29">
        <f>'[1]Poverty-Uninsured Population'!E24</f>
        <v>5.2723830972845975E-4</v>
      </c>
      <c r="F28" s="29">
        <f t="shared" si="2"/>
        <v>1.5817149291853791E-4</v>
      </c>
      <c r="G28" s="28">
        <f>[1]Prevalence!J24</f>
        <v>4.0350273161330046E-4</v>
      </c>
      <c r="H28" s="28">
        <f t="shared" si="3"/>
        <v>8.0700546322660095E-5</v>
      </c>
      <c r="I28" s="29">
        <f t="shared" si="4"/>
        <v>4.5567240926624542E-4</v>
      </c>
    </row>
    <row r="29" spans="1:9" ht="18" customHeight="1" x14ac:dyDescent="0.25">
      <c r="A29" s="21" t="s">
        <v>25</v>
      </c>
      <c r="B29" s="27">
        <f>'[1]State Population'!C27</f>
        <v>89476</v>
      </c>
      <c r="C29" s="28">
        <f t="shared" si="0"/>
        <v>2.2867417079289335E-3</v>
      </c>
      <c r="D29" s="28">
        <f t="shared" si="1"/>
        <v>1.1433708539644667E-3</v>
      </c>
      <c r="E29" s="29">
        <f>'[1]Poverty-Uninsured Population'!E25</f>
        <v>2.9346664014299503E-3</v>
      </c>
      <c r="F29" s="29">
        <f t="shared" si="2"/>
        <v>8.8039992042898501E-4</v>
      </c>
      <c r="G29" s="28">
        <f>[1]Prevalence!J25</f>
        <v>2.7252374108058578E-3</v>
      </c>
      <c r="H29" s="28">
        <f t="shared" si="3"/>
        <v>5.4504748216117156E-4</v>
      </c>
      <c r="I29" s="29">
        <f t="shared" si="4"/>
        <v>2.5688182565546231E-3</v>
      </c>
    </row>
    <row r="30" spans="1:9" ht="18" customHeight="1" x14ac:dyDescent="0.25">
      <c r="A30" s="21" t="s">
        <v>26</v>
      </c>
      <c r="B30" s="27">
        <f>'[1]State Population'!C28</f>
        <v>287303</v>
      </c>
      <c r="C30" s="28">
        <f t="shared" si="0"/>
        <v>7.3426142531305199E-3</v>
      </c>
      <c r="D30" s="28">
        <f t="shared" si="1"/>
        <v>3.67130712656526E-3</v>
      </c>
      <c r="E30" s="29">
        <f>'[1]Poverty-Uninsured Population'!E26</f>
        <v>1.063591675164235E-2</v>
      </c>
      <c r="F30" s="29">
        <f t="shared" si="2"/>
        <v>3.1907750254927046E-3</v>
      </c>
      <c r="G30" s="28">
        <f>[1]Prevalence!J26</f>
        <v>1.1134125036661365E-2</v>
      </c>
      <c r="H30" s="28">
        <f t="shared" si="3"/>
        <v>2.2268250073322732E-3</v>
      </c>
      <c r="I30" s="29">
        <f t="shared" si="4"/>
        <v>9.0889071593902374E-3</v>
      </c>
    </row>
    <row r="31" spans="1:9" ht="18" customHeight="1" x14ac:dyDescent="0.25">
      <c r="A31" s="21" t="s">
        <v>27</v>
      </c>
      <c r="B31" s="27">
        <f>'[1]State Population'!C29</f>
        <v>8484</v>
      </c>
      <c r="C31" s="28">
        <f t="shared" si="0"/>
        <v>2.1682592706501267E-4</v>
      </c>
      <c r="D31" s="28">
        <f t="shared" si="1"/>
        <v>1.0841296353250634E-4</v>
      </c>
      <c r="E31" s="29">
        <f>'[1]Poverty-Uninsured Population'!E27</f>
        <v>3.1278619288193802E-4</v>
      </c>
      <c r="F31" s="29">
        <f t="shared" si="2"/>
        <v>9.3835857864581399E-5</v>
      </c>
      <c r="G31" s="28">
        <f>[1]Prevalence!J27</f>
        <v>2.7962830384939782E-4</v>
      </c>
      <c r="H31" s="28">
        <f t="shared" si="3"/>
        <v>5.5925660769879565E-5</v>
      </c>
      <c r="I31" s="29">
        <f t="shared" si="4"/>
        <v>2.5817448216696733E-4</v>
      </c>
    </row>
    <row r="32" spans="1:9" ht="18" customHeight="1" x14ac:dyDescent="0.25">
      <c r="A32" s="21" t="s">
        <v>28</v>
      </c>
      <c r="B32" s="27">
        <f>'[1]State Population'!C30</f>
        <v>12861</v>
      </c>
      <c r="C32" s="28">
        <f t="shared" si="0"/>
        <v>3.2868909099282505E-4</v>
      </c>
      <c r="D32" s="28">
        <f t="shared" si="1"/>
        <v>1.6434454549641252E-4</v>
      </c>
      <c r="E32" s="29">
        <f>'[1]Poverty-Uninsured Population'!E28</f>
        <v>2.7785703318407859E-4</v>
      </c>
      <c r="F32" s="29">
        <f t="shared" si="2"/>
        <v>8.3357109955223578E-5</v>
      </c>
      <c r="G32" s="28">
        <f>[1]Prevalence!J28</f>
        <v>3.1150775217099041E-4</v>
      </c>
      <c r="H32" s="28">
        <f t="shared" si="3"/>
        <v>6.2301550434198084E-5</v>
      </c>
      <c r="I32" s="29">
        <f t="shared" si="4"/>
        <v>3.100032058858342E-4</v>
      </c>
    </row>
    <row r="33" spans="1:9" ht="18" customHeight="1" x14ac:dyDescent="0.25">
      <c r="A33" s="21" t="s">
        <v>29</v>
      </c>
      <c r="B33" s="27">
        <f>'[1]State Population'!C31</f>
        <v>437614</v>
      </c>
      <c r="C33" s="28">
        <f t="shared" si="0"/>
        <v>1.1184118487344231E-2</v>
      </c>
      <c r="D33" s="28">
        <f t="shared" si="1"/>
        <v>5.5920592436721154E-3</v>
      </c>
      <c r="E33" s="29">
        <f>'[1]Poverty-Uninsured Population'!E29</f>
        <v>1.248281191363238E-2</v>
      </c>
      <c r="F33" s="29">
        <f t="shared" si="2"/>
        <v>3.7448435740897136E-3</v>
      </c>
      <c r="G33" s="28">
        <f>[1]Prevalence!J29</f>
        <v>1.1284413864463159E-2</v>
      </c>
      <c r="H33" s="28">
        <f t="shared" si="3"/>
        <v>2.2568827728926318E-3</v>
      </c>
      <c r="I33" s="29">
        <f t="shared" si="4"/>
        <v>1.159378559065446E-2</v>
      </c>
    </row>
    <row r="34" spans="1:9" ht="18" customHeight="1" x14ac:dyDescent="0.25">
      <c r="A34" s="21" t="s">
        <v>30</v>
      </c>
      <c r="B34" s="27">
        <f>'[1]State Population'!C32</f>
        <v>135029</v>
      </c>
      <c r="C34" s="28">
        <f t="shared" si="0"/>
        <v>3.4509415494650632E-3</v>
      </c>
      <c r="D34" s="28">
        <f t="shared" si="1"/>
        <v>1.7254707747325316E-3</v>
      </c>
      <c r="E34" s="29">
        <f>'[1]Poverty-Uninsured Population'!E30</f>
        <v>2.5433806722368326E-3</v>
      </c>
      <c r="F34" s="29">
        <f t="shared" si="2"/>
        <v>7.6301420167104977E-4</v>
      </c>
      <c r="G34" s="28">
        <f>[1]Prevalence!J30</f>
        <v>2.337218982663045E-3</v>
      </c>
      <c r="H34" s="28">
        <f t="shared" si="3"/>
        <v>4.6744379653260903E-4</v>
      </c>
      <c r="I34" s="29">
        <f t="shared" si="4"/>
        <v>2.9559287729361903E-3</v>
      </c>
    </row>
    <row r="35" spans="1:9" ht="18" customHeight="1" x14ac:dyDescent="0.25">
      <c r="A35" s="21" t="s">
        <v>31</v>
      </c>
      <c r="B35" s="27">
        <f>'[1]State Population'!C33</f>
        <v>100177</v>
      </c>
      <c r="C35" s="28">
        <f t="shared" si="0"/>
        <v>2.5602275925968618E-3</v>
      </c>
      <c r="D35" s="28">
        <f t="shared" si="1"/>
        <v>1.2801137962984309E-3</v>
      </c>
      <c r="E35" s="29">
        <f>'[1]Poverty-Uninsured Population'!E31</f>
        <v>2.3369873936960571E-3</v>
      </c>
      <c r="F35" s="29">
        <f t="shared" si="2"/>
        <v>7.0109621810881715E-4</v>
      </c>
      <c r="G35" s="28">
        <f>[1]Prevalence!J31</f>
        <v>1.8945500716832167E-3</v>
      </c>
      <c r="H35" s="28">
        <f t="shared" si="3"/>
        <v>3.7891001433664335E-4</v>
      </c>
      <c r="I35" s="29">
        <f t="shared" si="4"/>
        <v>2.3601200287438917E-3</v>
      </c>
    </row>
    <row r="36" spans="1:9" ht="18" customHeight="1" x14ac:dyDescent="0.25">
      <c r="A36" s="21" t="s">
        <v>32</v>
      </c>
      <c r="B36" s="27">
        <f>'[1]State Population'!C34</f>
        <v>3150835</v>
      </c>
      <c r="C36" s="28">
        <f t="shared" si="0"/>
        <v>8.0526016018845972E-2</v>
      </c>
      <c r="D36" s="28">
        <f t="shared" si="1"/>
        <v>4.0263008009422986E-2</v>
      </c>
      <c r="E36" s="29">
        <f>'[1]Poverty-Uninsured Population'!E32</f>
        <v>6.6498424847670726E-2</v>
      </c>
      <c r="F36" s="29">
        <f t="shared" si="2"/>
        <v>1.9949527454301216E-2</v>
      </c>
      <c r="G36" s="28">
        <f>[1]Prevalence!J32</f>
        <v>6.4337280919876921E-2</v>
      </c>
      <c r="H36" s="28">
        <f t="shared" si="3"/>
        <v>1.2867456183975385E-2</v>
      </c>
      <c r="I36" s="29">
        <f t="shared" si="4"/>
        <v>7.3079991647699585E-2</v>
      </c>
    </row>
    <row r="37" spans="1:9" ht="18" customHeight="1" x14ac:dyDescent="0.25">
      <c r="A37" s="21" t="s">
        <v>33</v>
      </c>
      <c r="B37" s="27">
        <f>'[1]State Population'!C35</f>
        <v>412844</v>
      </c>
      <c r="C37" s="28">
        <f t="shared" si="0"/>
        <v>1.0551070607405479E-2</v>
      </c>
      <c r="D37" s="28">
        <f t="shared" si="1"/>
        <v>5.2755353037027396E-3</v>
      </c>
      <c r="E37" s="29">
        <f>'[1]Poverty-Uninsured Population'!E33</f>
        <v>6.05762406815946E-3</v>
      </c>
      <c r="F37" s="29">
        <f t="shared" si="2"/>
        <v>1.8172872204478378E-3</v>
      </c>
      <c r="G37" s="28">
        <f>[1]Prevalence!J33</f>
        <v>5.2819691661975835E-3</v>
      </c>
      <c r="H37" s="28">
        <f t="shared" si="3"/>
        <v>1.0563938332395168E-3</v>
      </c>
      <c r="I37" s="29">
        <f t="shared" si="4"/>
        <v>8.149216357390094E-3</v>
      </c>
    </row>
    <row r="38" spans="1:9" ht="18" customHeight="1" x14ac:dyDescent="0.25">
      <c r="A38" s="21" t="s">
        <v>34</v>
      </c>
      <c r="B38" s="27">
        <f>'[1]State Population'!C36</f>
        <v>18841</v>
      </c>
      <c r="C38" s="28">
        <f t="shared" si="0"/>
        <v>4.8152018998490144E-4</v>
      </c>
      <c r="D38" s="28">
        <f t="shared" si="1"/>
        <v>2.4076009499245072E-4</v>
      </c>
      <c r="E38" s="29">
        <f>'[1]Poverty-Uninsured Population'!E34</f>
        <v>4.8669706421541312E-4</v>
      </c>
      <c r="F38" s="29">
        <f t="shared" si="2"/>
        <v>1.4600911926462392E-4</v>
      </c>
      <c r="G38" s="28">
        <f>[1]Prevalence!J34</f>
        <v>4.3082797303180839E-4</v>
      </c>
      <c r="H38" s="28">
        <f t="shared" si="3"/>
        <v>8.6165594606361679E-5</v>
      </c>
      <c r="I38" s="29">
        <f t="shared" si="4"/>
        <v>4.7293480886343635E-4</v>
      </c>
    </row>
    <row r="39" spans="1:9" ht="18" customHeight="1" x14ac:dyDescent="0.25">
      <c r="A39" s="21" t="s">
        <v>35</v>
      </c>
      <c r="B39" s="27">
        <f>'[1]State Population'!C37</f>
        <v>2442378</v>
      </c>
      <c r="C39" s="28">
        <f t="shared" ref="C39:C63" si="5">B39/$B$64</f>
        <v>6.2419952156198902E-2</v>
      </c>
      <c r="D39" s="28">
        <f t="shared" si="1"/>
        <v>3.1209976078099451E-2</v>
      </c>
      <c r="E39" s="29">
        <f>'[1]Poverty-Uninsured Population'!E35</f>
        <v>6.4786140716409535E-2</v>
      </c>
      <c r="F39" s="29">
        <f t="shared" si="2"/>
        <v>1.9435842214922859E-2</v>
      </c>
      <c r="G39" s="28">
        <f>[1]Prevalence!J35</f>
        <v>6.5122426189968718E-2</v>
      </c>
      <c r="H39" s="28">
        <f t="shared" si="3"/>
        <v>1.3024485237993745E-2</v>
      </c>
      <c r="I39" s="29">
        <f t="shared" si="4"/>
        <v>6.3670303531016048E-2</v>
      </c>
    </row>
    <row r="40" spans="1:9" ht="18" customHeight="1" x14ac:dyDescent="0.25">
      <c r="A40" s="21" t="s">
        <v>36</v>
      </c>
      <c r="B40" s="27">
        <f>'[1]State Population'!C38</f>
        <v>1578938</v>
      </c>
      <c r="C40" s="28">
        <f t="shared" si="5"/>
        <v>4.0352981568620577E-2</v>
      </c>
      <c r="D40" s="28">
        <f t="shared" si="1"/>
        <v>2.0176490784310289E-2</v>
      </c>
      <c r="E40" s="29">
        <f>'[1]Poverty-Uninsured Population'!E36</f>
        <v>4.1832930627093791E-2</v>
      </c>
      <c r="F40" s="29">
        <f t="shared" si="2"/>
        <v>1.2549879188128136E-2</v>
      </c>
      <c r="G40" s="28">
        <f>[1]Prevalence!J36</f>
        <v>4.1207374900490576E-2</v>
      </c>
      <c r="H40" s="28">
        <f t="shared" si="3"/>
        <v>8.2414749800981159E-3</v>
      </c>
      <c r="I40" s="29">
        <f t="shared" si="4"/>
        <v>4.0967844952536539E-2</v>
      </c>
    </row>
    <row r="41" spans="1:9" ht="18" customHeight="1" x14ac:dyDescent="0.25">
      <c r="A41" s="21" t="s">
        <v>37</v>
      </c>
      <c r="B41" s="27">
        <f>'[1]State Population'!C39</f>
        <v>65853</v>
      </c>
      <c r="C41" s="28">
        <f t="shared" si="5"/>
        <v>1.6830077528303016E-3</v>
      </c>
      <c r="D41" s="28">
        <f t="shared" si="1"/>
        <v>8.415038764151508E-4</v>
      </c>
      <c r="E41" s="29">
        <f>'[1]Poverty-Uninsured Population'!E37</f>
        <v>1.3061868219495373E-3</v>
      </c>
      <c r="F41" s="29">
        <f t="shared" si="2"/>
        <v>3.9185604658486118E-4</v>
      </c>
      <c r="G41" s="28">
        <f>[1]Prevalence!J37</f>
        <v>1.4992449124954686E-3</v>
      </c>
      <c r="H41" s="28">
        <f t="shared" si="3"/>
        <v>2.9984898249909371E-4</v>
      </c>
      <c r="I41" s="29">
        <f t="shared" si="4"/>
        <v>1.5332089054991057E-3</v>
      </c>
    </row>
    <row r="42" spans="1:9" ht="18" customHeight="1" x14ac:dyDescent="0.25">
      <c r="A42" s="21" t="s">
        <v>38</v>
      </c>
      <c r="B42" s="27">
        <f>'[1]State Population'!C40</f>
        <v>2181433</v>
      </c>
      <c r="C42" s="28">
        <f t="shared" si="5"/>
        <v>5.5750970362471917E-2</v>
      </c>
      <c r="D42" s="28">
        <f t="shared" ref="D42:D58" si="6">C42*$C$4</f>
        <v>2.7875485181235959E-2</v>
      </c>
      <c r="E42" s="29">
        <f>'[1]Poverty-Uninsured Population'!E38</f>
        <v>6.6349950326485968E-2</v>
      </c>
      <c r="F42" s="29">
        <f t="shared" ref="F42:F58" si="7">E42*$E$4</f>
        <v>1.990498509794579E-2</v>
      </c>
      <c r="G42" s="28">
        <f>[1]Prevalence!J38</f>
        <v>6.3580371732584254E-2</v>
      </c>
      <c r="H42" s="28">
        <f t="shared" ref="H42:H58" si="8">G42*$G$4</f>
        <v>1.2716074346516851E-2</v>
      </c>
      <c r="I42" s="29">
        <f t="shared" ref="I42:I58" si="9">(C42*C$4)+(E42*E$4)+(G42*G$4)</f>
        <v>6.0496544625698603E-2</v>
      </c>
    </row>
    <row r="43" spans="1:9" ht="18" customHeight="1" x14ac:dyDescent="0.25">
      <c r="A43" s="21" t="s">
        <v>39</v>
      </c>
      <c r="B43" s="27">
        <f>'[1]State Population'!C41</f>
        <v>3291101</v>
      </c>
      <c r="C43" s="28">
        <f t="shared" si="5"/>
        <v>8.4110799786608945E-2</v>
      </c>
      <c r="D43" s="28">
        <f t="shared" si="6"/>
        <v>4.2055399893304472E-2</v>
      </c>
      <c r="E43" s="29">
        <f>'[1]Poverty-Uninsured Population'!E39</f>
        <v>7.2558571503323108E-2</v>
      </c>
      <c r="F43" s="29">
        <f t="shared" si="7"/>
        <v>2.176757145099693E-2</v>
      </c>
      <c r="G43" s="28">
        <f>[1]Prevalence!J39</f>
        <v>7.656532645465923E-2</v>
      </c>
      <c r="H43" s="28">
        <f t="shared" si="8"/>
        <v>1.5313065290931847E-2</v>
      </c>
      <c r="I43" s="29">
        <f t="shared" si="9"/>
        <v>7.9136036635233248E-2</v>
      </c>
    </row>
    <row r="44" spans="1:9" ht="18" customHeight="1" x14ac:dyDescent="0.25">
      <c r="A44" s="21" t="s">
        <v>40</v>
      </c>
      <c r="B44" s="27">
        <f>'[1]State Population'!C42</f>
        <v>843071</v>
      </c>
      <c r="C44" s="28">
        <f t="shared" si="5"/>
        <v>2.1546399240526554E-2</v>
      </c>
      <c r="D44" s="28">
        <f t="shared" si="6"/>
        <v>1.0773199620263277E-2</v>
      </c>
      <c r="E44" s="29">
        <f>'[1]Poverty-Uninsured Population'!E40</f>
        <v>1.602854661961943E-2</v>
      </c>
      <c r="F44" s="29">
        <f t="shared" si="7"/>
        <v>4.8085639858858288E-3</v>
      </c>
      <c r="G44" s="28">
        <f>[1]Prevalence!J40</f>
        <v>1.4884059000661271E-2</v>
      </c>
      <c r="H44" s="28">
        <f t="shared" si="8"/>
        <v>2.9768118001322545E-3</v>
      </c>
      <c r="I44" s="29">
        <f t="shared" si="9"/>
        <v>1.855857540628136E-2</v>
      </c>
    </row>
    <row r="45" spans="1:9" ht="18" customHeight="1" x14ac:dyDescent="0.25">
      <c r="A45" s="21" t="s">
        <v>41</v>
      </c>
      <c r="B45" s="27">
        <f>'[1]State Population'!C43</f>
        <v>791408</v>
      </c>
      <c r="C45" s="28">
        <f t="shared" si="5"/>
        <v>2.0226045884802868E-2</v>
      </c>
      <c r="D45" s="28">
        <f t="shared" si="6"/>
        <v>1.0113022942401434E-2</v>
      </c>
      <c r="E45" s="29">
        <f>'[1]Poverty-Uninsured Population'!E41</f>
        <v>2.2244401155893306E-2</v>
      </c>
      <c r="F45" s="29">
        <f t="shared" si="7"/>
        <v>6.6733203467679919E-3</v>
      </c>
      <c r="G45" s="28">
        <f>[1]Prevalence!J41</f>
        <v>2.4104506296646466E-2</v>
      </c>
      <c r="H45" s="28">
        <f t="shared" si="8"/>
        <v>4.8209012593292931E-3</v>
      </c>
      <c r="I45" s="29">
        <f t="shared" si="9"/>
        <v>2.160724454849872E-2</v>
      </c>
    </row>
    <row r="46" spans="1:9" ht="18" customHeight="1" x14ac:dyDescent="0.25">
      <c r="A46" s="21" t="s">
        <v>42</v>
      </c>
      <c r="B46" s="27">
        <f>'[1]State Population'!C44</f>
        <v>278469</v>
      </c>
      <c r="C46" s="28">
        <f t="shared" si="5"/>
        <v>7.1168433620776772E-3</v>
      </c>
      <c r="D46" s="28">
        <f t="shared" si="6"/>
        <v>3.5584216810388386E-3</v>
      </c>
      <c r="E46" s="29">
        <f>'[1]Poverty-Uninsured Population'!E42</f>
        <v>6.0401318664643263E-3</v>
      </c>
      <c r="F46" s="29">
        <f t="shared" si="7"/>
        <v>1.8120395599392977E-3</v>
      </c>
      <c r="G46" s="28">
        <f>[1]Prevalence!J42</f>
        <v>6.1354275398356481E-3</v>
      </c>
      <c r="H46" s="28">
        <f t="shared" si="8"/>
        <v>1.2270855079671297E-3</v>
      </c>
      <c r="I46" s="29">
        <f t="shared" si="9"/>
        <v>6.5975467489452662E-3</v>
      </c>
    </row>
    <row r="47" spans="1:9" ht="18" customHeight="1" x14ac:dyDescent="0.25">
      <c r="A47" s="21" t="s">
        <v>43</v>
      </c>
      <c r="B47" s="27">
        <f>'[1]State Population'!C45</f>
        <v>741565</v>
      </c>
      <c r="C47" s="28">
        <f t="shared" si="5"/>
        <v>1.8952206341815901E-2</v>
      </c>
      <c r="D47" s="28">
        <f t="shared" si="6"/>
        <v>9.4761031709079506E-3</v>
      </c>
      <c r="E47" s="29">
        <f>'[1]Poverty-Uninsured Population'!E43</f>
        <v>1.0112520959430811E-2</v>
      </c>
      <c r="F47" s="29">
        <f t="shared" si="7"/>
        <v>3.0337562878292429E-3</v>
      </c>
      <c r="G47" s="28">
        <f>[1]Prevalence!J43</f>
        <v>8.6784966745181193E-3</v>
      </c>
      <c r="H47" s="28">
        <f t="shared" si="8"/>
        <v>1.735699334903624E-3</v>
      </c>
      <c r="I47" s="29">
        <f t="shared" si="9"/>
        <v>1.4245558793640818E-2</v>
      </c>
    </row>
    <row r="48" spans="1:9" ht="18" customHeight="1" x14ac:dyDescent="0.25">
      <c r="A48" s="21" t="s">
        <v>44</v>
      </c>
      <c r="B48" s="27">
        <f>'[1]State Population'!C46</f>
        <v>443623</v>
      </c>
      <c r="C48" s="28">
        <f t="shared" si="5"/>
        <v>1.1337690740495298E-2</v>
      </c>
      <c r="D48" s="28">
        <f t="shared" si="6"/>
        <v>5.668845370247649E-3</v>
      </c>
      <c r="E48" s="29">
        <f>'[1]Poverty-Uninsured Population'!E44</f>
        <v>1.2281514939433502E-2</v>
      </c>
      <c r="F48" s="29">
        <f t="shared" si="7"/>
        <v>3.6844544818300505E-3</v>
      </c>
      <c r="G48" s="28">
        <f>[1]Prevalence!J44</f>
        <v>1.1741656237532859E-2</v>
      </c>
      <c r="H48" s="28">
        <f t="shared" si="8"/>
        <v>2.348331247506572E-3</v>
      </c>
      <c r="I48" s="29">
        <f t="shared" si="9"/>
        <v>1.1701631099584272E-2</v>
      </c>
    </row>
    <row r="49" spans="1:9" ht="18" customHeight="1" x14ac:dyDescent="0.25">
      <c r="A49" s="21" t="s">
        <v>45</v>
      </c>
      <c r="B49" s="27">
        <f>'[1]State Population'!C47</f>
        <v>1903198</v>
      </c>
      <c r="C49" s="28">
        <f t="shared" si="5"/>
        <v>4.8640107347746105E-2</v>
      </c>
      <c r="D49" s="28">
        <f t="shared" si="6"/>
        <v>2.4320053673873052E-2</v>
      </c>
      <c r="E49" s="29">
        <f>'[1]Poverty-Uninsured Population'!E45</f>
        <v>2.7201486681420358E-2</v>
      </c>
      <c r="F49" s="29">
        <f t="shared" si="7"/>
        <v>8.1604460044261071E-3</v>
      </c>
      <c r="G49" s="28">
        <f>[1]Prevalence!J45</f>
        <v>2.6595657472633771E-2</v>
      </c>
      <c r="H49" s="28">
        <f t="shared" si="8"/>
        <v>5.3191314945267541E-3</v>
      </c>
      <c r="I49" s="29">
        <f t="shared" si="9"/>
        <v>3.779963117282592E-2</v>
      </c>
    </row>
    <row r="50" spans="1:9" ht="18" customHeight="1" x14ac:dyDescent="0.25">
      <c r="A50" s="21" t="s">
        <v>46</v>
      </c>
      <c r="B50" s="27">
        <f>'[1]State Population'!C48</f>
        <v>262572</v>
      </c>
      <c r="C50" s="28">
        <f t="shared" si="5"/>
        <v>6.7105630977504129E-3</v>
      </c>
      <c r="D50" s="28">
        <f t="shared" si="6"/>
        <v>3.3552815488752065E-3</v>
      </c>
      <c r="E50" s="29">
        <f>'[1]Poverty-Uninsured Population'!E46</f>
        <v>6.0541266597648738E-3</v>
      </c>
      <c r="F50" s="29">
        <f t="shared" si="7"/>
        <v>1.816237997929462E-3</v>
      </c>
      <c r="G50" s="28">
        <f>[1]Prevalence!J46</f>
        <v>5.7401223806478998E-3</v>
      </c>
      <c r="H50" s="28">
        <f t="shared" si="8"/>
        <v>1.1480244761295801E-3</v>
      </c>
      <c r="I50" s="29">
        <f t="shared" si="9"/>
        <v>6.319544022934249E-3</v>
      </c>
    </row>
    <row r="51" spans="1:9" ht="18" customHeight="1" x14ac:dyDescent="0.25">
      <c r="A51" s="21" t="s">
        <v>47</v>
      </c>
      <c r="B51" s="27">
        <f>'[1]State Population'!C49</f>
        <v>179195</v>
      </c>
      <c r="C51" s="28">
        <f t="shared" si="5"/>
        <v>4.5796937765694183E-3</v>
      </c>
      <c r="D51" s="28">
        <f t="shared" si="6"/>
        <v>2.2898468882847091E-3</v>
      </c>
      <c r="E51" s="29">
        <f>'[1]Poverty-Uninsured Population'!E47</f>
        <v>5.1753110381217212E-3</v>
      </c>
      <c r="F51" s="29">
        <f t="shared" si="7"/>
        <v>1.5525933114365162E-3</v>
      </c>
      <c r="G51" s="28">
        <f>[1]Prevalence!J47</f>
        <v>5.5142337182549012E-3</v>
      </c>
      <c r="H51" s="28">
        <f t="shared" si="8"/>
        <v>1.1028467436509802E-3</v>
      </c>
      <c r="I51" s="29">
        <f t="shared" si="9"/>
        <v>4.945286943372206E-3</v>
      </c>
    </row>
    <row r="52" spans="1:9" ht="18" customHeight="1" x14ac:dyDescent="0.25">
      <c r="A52" s="21" t="s">
        <v>48</v>
      </c>
      <c r="B52" s="27">
        <f>'[1]State Population'!C50</f>
        <v>3171</v>
      </c>
      <c r="C52" s="28">
        <f t="shared" si="5"/>
        <v>8.1041373729744836E-5</v>
      </c>
      <c r="D52" s="28">
        <f t="shared" si="6"/>
        <v>4.0520686864872418E-5</v>
      </c>
      <c r="E52" s="29">
        <f>'[1]Poverty-Uninsured Population'!E48</f>
        <v>6.6017180671187295E-5</v>
      </c>
      <c r="F52" s="29">
        <f t="shared" si="7"/>
        <v>1.9805154201356187E-5</v>
      </c>
      <c r="G52" s="28">
        <f>[1]Prevalence!J48</f>
        <v>7.1045627688120618E-5</v>
      </c>
      <c r="H52" s="28">
        <f t="shared" si="8"/>
        <v>1.4209125537624125E-5</v>
      </c>
      <c r="I52" s="29">
        <f t="shared" si="9"/>
        <v>7.453496660385272E-5</v>
      </c>
    </row>
    <row r="53" spans="1:9" ht="18" customHeight="1" x14ac:dyDescent="0.25">
      <c r="A53" s="21" t="s">
        <v>49</v>
      </c>
      <c r="B53" s="27">
        <f>'[1]State Population'!C51</f>
        <v>43409</v>
      </c>
      <c r="C53" s="28">
        <f t="shared" si="5"/>
        <v>1.109405547850676E-3</v>
      </c>
      <c r="D53" s="28">
        <f t="shared" si="6"/>
        <v>5.54702773925338E-4</v>
      </c>
      <c r="E53" s="29">
        <f>'[1]Poverty-Uninsured Population'!E49</f>
        <v>1.5102589559710382E-3</v>
      </c>
      <c r="F53" s="29">
        <f t="shared" si="7"/>
        <v>4.5307768679131146E-4</v>
      </c>
      <c r="G53" s="28">
        <f>[1]Prevalence!J49</f>
        <v>1.3680837536866304E-3</v>
      </c>
      <c r="H53" s="28">
        <f t="shared" si="8"/>
        <v>2.7361675073732611E-4</v>
      </c>
      <c r="I53" s="29">
        <f t="shared" si="9"/>
        <v>1.2813972114539755E-3</v>
      </c>
    </row>
    <row r="54" spans="1:9" ht="18" customHeight="1" x14ac:dyDescent="0.25">
      <c r="A54" s="21" t="s">
        <v>50</v>
      </c>
      <c r="B54" s="27">
        <f>'[1]State Population'!C52</f>
        <v>446426</v>
      </c>
      <c r="C54" s="28">
        <f t="shared" si="5"/>
        <v>1.1409327123517839E-2</v>
      </c>
      <c r="D54" s="28">
        <f t="shared" si="6"/>
        <v>5.7046635617589193E-3</v>
      </c>
      <c r="E54" s="29">
        <f>'[1]Poverty-Uninsured Population'!E50</f>
        <v>8.8770707499875191E-3</v>
      </c>
      <c r="F54" s="29">
        <f t="shared" si="7"/>
        <v>2.6631212249962556E-3</v>
      </c>
      <c r="G54" s="28">
        <f>[1]Prevalence!J50</f>
        <v>7.9716837631593814E-3</v>
      </c>
      <c r="H54" s="28">
        <f t="shared" si="8"/>
        <v>1.5943367526318763E-3</v>
      </c>
      <c r="I54" s="29">
        <f t="shared" si="9"/>
        <v>9.9621215393870515E-3</v>
      </c>
    </row>
    <row r="55" spans="1:9" ht="18" customHeight="1" x14ac:dyDescent="0.25">
      <c r="A55" s="21" t="s">
        <v>51</v>
      </c>
      <c r="B55" s="27">
        <f>'[1]State Population'!C53</f>
        <v>478152</v>
      </c>
      <c r="C55" s="28">
        <f t="shared" si="5"/>
        <v>1.222014977345473E-2</v>
      </c>
      <c r="D55" s="28">
        <f t="shared" si="6"/>
        <v>6.1100748867273652E-3</v>
      </c>
      <c r="E55" s="29">
        <f>'[1]Poverty-Uninsured Population'!E51</f>
        <v>9.0754921947170959E-3</v>
      </c>
      <c r="F55" s="29">
        <f t="shared" si="7"/>
        <v>2.7226476584151288E-3</v>
      </c>
      <c r="G55" s="28">
        <f>[1]Prevalence!J51</f>
        <v>7.8059106318870992E-3</v>
      </c>
      <c r="H55" s="28">
        <f t="shared" si="8"/>
        <v>1.56118212637742E-3</v>
      </c>
      <c r="I55" s="29">
        <f t="shared" si="9"/>
        <v>1.0393904671519915E-2</v>
      </c>
    </row>
    <row r="56" spans="1:9" ht="18" customHeight="1" x14ac:dyDescent="0.25">
      <c r="A56" s="21" t="s">
        <v>52</v>
      </c>
      <c r="B56" s="27">
        <f>'[1]State Population'!C54</f>
        <v>548744</v>
      </c>
      <c r="C56" s="28">
        <f t="shared" si="5"/>
        <v>1.4024272338680258E-2</v>
      </c>
      <c r="D56" s="28">
        <f t="shared" si="6"/>
        <v>7.0121361693401291E-3</v>
      </c>
      <c r="E56" s="29">
        <f>'[1]Poverty-Uninsured Population'!E52</f>
        <v>1.7215619238747742E-2</v>
      </c>
      <c r="F56" s="29">
        <f t="shared" si="7"/>
        <v>5.1646857716243222E-3</v>
      </c>
      <c r="G56" s="28">
        <f>[1]Prevalence!J52</f>
        <v>1.6353246147596381E-2</v>
      </c>
      <c r="H56" s="28">
        <f t="shared" si="8"/>
        <v>3.2706492295192765E-3</v>
      </c>
      <c r="I56" s="29">
        <f t="shared" si="9"/>
        <v>1.5447471170483729E-2</v>
      </c>
    </row>
    <row r="57" spans="1:9" ht="18" customHeight="1" x14ac:dyDescent="0.25">
      <c r="A57" s="31" t="s">
        <v>53</v>
      </c>
      <c r="B57" s="27">
        <f>'[1]State Population'!C55</f>
        <v>183831</v>
      </c>
      <c r="C57" s="28">
        <f t="shared" si="5"/>
        <v>4.6981762138482248E-3</v>
      </c>
      <c r="D57" s="28">
        <f t="shared" si="6"/>
        <v>2.3490881069241124E-3</v>
      </c>
      <c r="E57" s="29">
        <f>'[1]Poverty-Uninsured Population'!E53</f>
        <v>5.7462334039745195E-3</v>
      </c>
      <c r="F57" s="29">
        <f t="shared" si="7"/>
        <v>1.7238700211923558E-3</v>
      </c>
      <c r="G57" s="28">
        <f>[1]Prevalence!J53</f>
        <v>5.7865752910593628E-3</v>
      </c>
      <c r="H57" s="28">
        <f t="shared" si="8"/>
        <v>1.1573150582118725E-3</v>
      </c>
      <c r="I57" s="29">
        <f t="shared" si="9"/>
        <v>5.2302731863283413E-3</v>
      </c>
    </row>
    <row r="58" spans="1:9" s="38" customFormat="1" ht="18" customHeight="1" x14ac:dyDescent="0.25">
      <c r="A58" s="21" t="s">
        <v>54</v>
      </c>
      <c r="B58" s="27">
        <f>'[1]State Population'!C56</f>
        <v>64308</v>
      </c>
      <c r="C58" s="28">
        <f t="shared" si="5"/>
        <v>1.643522126084021E-3</v>
      </c>
      <c r="D58" s="28">
        <f t="shared" si="6"/>
        <v>8.2176106304201048E-4</v>
      </c>
      <c r="E58" s="29">
        <f>'[1]Poverty-Uninsured Population'!E54</f>
        <v>2.2932720074630018E-3</v>
      </c>
      <c r="F58" s="29">
        <f t="shared" si="7"/>
        <v>6.8798160223890051E-4</v>
      </c>
      <c r="G58" s="28">
        <f>[1]Prevalence!J54</f>
        <v>2.1167953685537477E-3</v>
      </c>
      <c r="H58" s="28">
        <f t="shared" si="8"/>
        <v>4.2335907371074958E-4</v>
      </c>
      <c r="I58" s="29">
        <f t="shared" si="9"/>
        <v>1.9331017389916606E-3</v>
      </c>
    </row>
    <row r="59" spans="1:9" ht="18" customHeight="1" x14ac:dyDescent="0.25">
      <c r="A59" s="21" t="s">
        <v>55</v>
      </c>
      <c r="B59" s="27">
        <f>'[1]State Population'!C57</f>
        <v>15915</v>
      </c>
      <c r="C59" s="28">
        <f t="shared" si="5"/>
        <v>4.0674029104663796E-4</v>
      </c>
      <c r="D59" s="28">
        <f>C59*$C$4</f>
        <v>2.0337014552331898E-4</v>
      </c>
      <c r="E59" s="29">
        <f>'[1]Poverty-Uninsured Population'!E55</f>
        <v>6.2789343118923398E-4</v>
      </c>
      <c r="F59" s="29">
        <f>E59*$E$4</f>
        <v>1.883680293567702E-4</v>
      </c>
      <c r="G59" s="28">
        <f>[1]Prevalence!J55</f>
        <v>5.1280369728733219E-4</v>
      </c>
      <c r="H59" s="28">
        <f>G59*$G$4</f>
        <v>1.0256073945746644E-4</v>
      </c>
      <c r="I59" s="29">
        <f>(C59*C$4)+(E59*E$4)+(G59*G$4)</f>
        <v>4.9429891433755565E-4</v>
      </c>
    </row>
    <row r="60" spans="1:9" ht="18" customHeight="1" x14ac:dyDescent="0.25">
      <c r="A60" s="21" t="s">
        <v>56</v>
      </c>
      <c r="B60" s="27">
        <f>'[1]State Population'!C58</f>
        <v>478918</v>
      </c>
      <c r="C60" s="28">
        <f t="shared" si="5"/>
        <v>1.2239726466068097E-2</v>
      </c>
      <c r="D60" s="28">
        <f>C60*$C$4</f>
        <v>6.1198632330340483E-3</v>
      </c>
      <c r="E60" s="29">
        <f>'[1]Poverty-Uninsured Population'!E56</f>
        <v>1.8816654396780787E-2</v>
      </c>
      <c r="F60" s="29">
        <f>E60*$E$4</f>
        <v>5.6449963190342359E-3</v>
      </c>
      <c r="G60" s="28">
        <f>[1]Prevalence!J56</f>
        <v>1.9737932717968896E-2</v>
      </c>
      <c r="H60" s="28">
        <f>G60*$G$4</f>
        <v>3.9475865435937797E-3</v>
      </c>
      <c r="I60" s="29">
        <f>(C60*C$4)+(E60*E$4)+(G60*G$4)</f>
        <v>1.5712446095662063E-2</v>
      </c>
    </row>
    <row r="61" spans="1:9" ht="18" customHeight="1" x14ac:dyDescent="0.25">
      <c r="A61" s="21" t="s">
        <v>57</v>
      </c>
      <c r="B61" s="27">
        <f>'[1]State Population'!C59</f>
        <v>54407</v>
      </c>
      <c r="C61" s="28">
        <f t="shared" si="5"/>
        <v>1.3904818733882771E-3</v>
      </c>
      <c r="D61" s="28">
        <f>C61*$C$4</f>
        <v>6.9524093669413856E-4</v>
      </c>
      <c r="E61" s="29">
        <f>'[1]Poverty-Uninsured Population'!E57</f>
        <v>1.2432105502071626E-3</v>
      </c>
      <c r="F61" s="29">
        <f>E61*$E$4</f>
        <v>3.7296316506214876E-4</v>
      </c>
      <c r="G61" s="28">
        <f>[1]Prevalence!J57</f>
        <v>1.2387442776390263E-3</v>
      </c>
      <c r="H61" s="28">
        <f>G61*$G$4</f>
        <v>2.4774885552780528E-4</v>
      </c>
      <c r="I61" s="29">
        <f>(C61*C$4)+(E61*E$4)+(G61*G$4)</f>
        <v>1.3159529572840927E-3</v>
      </c>
    </row>
    <row r="62" spans="1:9" ht="18" customHeight="1" x14ac:dyDescent="0.25">
      <c r="A62" s="21" t="s">
        <v>58</v>
      </c>
      <c r="B62" s="27">
        <f>'[1]State Population'!C60</f>
        <v>823863</v>
      </c>
      <c r="C62" s="28">
        <f t="shared" si="5"/>
        <v>2.1055499616874414E-2</v>
      </c>
      <c r="D62" s="28">
        <f>C62*$C$4</f>
        <v>1.0527749808437207E-2</v>
      </c>
      <c r="E62" s="29">
        <f>'[1]Poverty-Uninsured Population'!E58</f>
        <v>1.7636079171629349E-2</v>
      </c>
      <c r="F62" s="29">
        <f>E62*$E$4</f>
        <v>5.2908237514888044E-3</v>
      </c>
      <c r="G62" s="28">
        <f>[1]Prevalence!J58</f>
        <v>1.5454245704927469E-2</v>
      </c>
      <c r="H62" s="28">
        <f>G62*$G$4</f>
        <v>3.0908491409854938E-3</v>
      </c>
      <c r="I62" s="29">
        <f>(C62*C$4)+(E62*E$4)+(G62*G$4)</f>
        <v>1.8909422700911505E-2</v>
      </c>
    </row>
    <row r="63" spans="1:9" ht="18" customHeight="1" x14ac:dyDescent="0.25">
      <c r="A63" s="21" t="s">
        <v>59</v>
      </c>
      <c r="B63" s="27">
        <f>'[1]State Population'!C61</f>
        <v>221666</v>
      </c>
      <c r="C63" s="28">
        <f t="shared" si="5"/>
        <v>5.6651268209327085E-3</v>
      </c>
      <c r="D63" s="28">
        <f>C63*$C$4</f>
        <v>2.8325634104663542E-3</v>
      </c>
      <c r="E63" s="29">
        <f>'[1]Poverty-Uninsured Population'!E59</f>
        <v>6.1021117072679537E-3</v>
      </c>
      <c r="F63" s="29">
        <f>E63*$E$4</f>
        <v>1.8306335121803861E-3</v>
      </c>
      <c r="G63" s="28">
        <f>[1]Prevalence!J59</f>
        <v>6.6628046992128513E-3</v>
      </c>
      <c r="H63" s="28">
        <f>G63*$G$4</f>
        <v>1.3325609398425703E-3</v>
      </c>
      <c r="I63" s="29">
        <f>(C63*C$4)+(E63*E$4)+(G63*G$4)</f>
        <v>5.99575786248931E-3</v>
      </c>
    </row>
    <row r="64" spans="1:9" ht="18" customHeight="1" x14ac:dyDescent="0.25">
      <c r="A64" s="32" t="s">
        <v>60</v>
      </c>
      <c r="B64" s="27">
        <f>SUM(B7:B63)</f>
        <v>39128162</v>
      </c>
      <c r="C64" s="29">
        <f>SUM(C7:C63)</f>
        <v>1.0000000000000002</v>
      </c>
      <c r="D64" s="28">
        <f t="shared" ref="D64" si="10">C64*$C$4</f>
        <v>0.50000000000000011</v>
      </c>
      <c r="E64" s="29">
        <f>SUM(E7:E63)</f>
        <v>0.99999999999999967</v>
      </c>
      <c r="F64" s="29">
        <f t="shared" ref="F64" si="11">E64*$E$4</f>
        <v>0.29999999999999988</v>
      </c>
      <c r="G64" s="29">
        <f>SUM(G7:G63)</f>
        <v>0.99999999999999989</v>
      </c>
      <c r="H64" s="28">
        <f t="shared" ref="H64" si="12">G64*$G$4</f>
        <v>0.19999999999999998</v>
      </c>
      <c r="I64" s="29">
        <f>SUM(I7:I63)</f>
        <v>0.99999999999999989</v>
      </c>
    </row>
    <row r="65" spans="1:9" ht="18" hidden="1" customHeight="1" x14ac:dyDescent="0.25">
      <c r="A65" s="9"/>
      <c r="B65" s="9"/>
      <c r="C65" s="9"/>
      <c r="D65" s="9"/>
      <c r="E65" s="9"/>
      <c r="F65" s="9"/>
      <c r="G65" s="9"/>
      <c r="H65" s="10"/>
      <c r="I65" s="9"/>
    </row>
    <row r="66" spans="1:9" ht="18" hidden="1" customHeight="1" x14ac:dyDescent="0.25">
      <c r="A66" s="9"/>
      <c r="B66" s="9"/>
      <c r="C66" s="9"/>
      <c r="D66" s="9"/>
      <c r="E66" s="9"/>
      <c r="F66" s="9"/>
      <c r="G66" s="9"/>
      <c r="H66" s="10"/>
      <c r="I66" s="9"/>
    </row>
    <row r="67" spans="1:9" hidden="1" x14ac:dyDescent="0.25">
      <c r="A67" s="9"/>
      <c r="B67" s="11"/>
      <c r="C67" s="9"/>
      <c r="D67" s="9"/>
      <c r="E67" s="9"/>
      <c r="F67" s="9"/>
      <c r="G67" s="9"/>
      <c r="H67" s="10"/>
      <c r="I67" s="9"/>
    </row>
    <row r="68" spans="1:9" ht="15.6" hidden="1" customHeight="1" x14ac:dyDescent="0.25">
      <c r="A68" s="9"/>
      <c r="B68" s="9"/>
      <c r="C68" s="9"/>
      <c r="D68" s="9"/>
      <c r="E68" s="9"/>
      <c r="F68" s="9"/>
      <c r="G68" s="9"/>
      <c r="H68" s="10"/>
      <c r="I68" s="9"/>
    </row>
    <row r="69" spans="1:9" ht="15.6" hidden="1" customHeight="1" x14ac:dyDescent="0.25">
      <c r="A69" s="9"/>
      <c r="B69" s="9"/>
      <c r="C69" s="9"/>
      <c r="D69" s="9"/>
      <c r="E69" s="9"/>
      <c r="F69" s="9"/>
      <c r="G69" s="9"/>
      <c r="H69" s="10"/>
      <c r="I69" s="9"/>
    </row>
    <row r="70" spans="1:9" ht="15.6" hidden="1" customHeight="1" x14ac:dyDescent="0.25">
      <c r="A70" s="9"/>
      <c r="B70" s="9"/>
      <c r="C70" s="9"/>
      <c r="D70" s="9"/>
      <c r="E70" s="9"/>
      <c r="F70" s="9"/>
      <c r="G70" s="9"/>
      <c r="H70" s="10"/>
      <c r="I70" s="9"/>
    </row>
    <row r="71" spans="1:9" hidden="1" x14ac:dyDescent="0.25">
      <c r="A71" s="9"/>
      <c r="B71" s="9"/>
      <c r="C71" s="9"/>
      <c r="D71" s="9"/>
      <c r="E71" s="9"/>
      <c r="F71" s="9"/>
      <c r="G71" s="9"/>
      <c r="H71" s="10"/>
      <c r="I71" s="9"/>
    </row>
    <row r="72" spans="1:9" hidden="1" x14ac:dyDescent="0.25">
      <c r="A72" s="9"/>
      <c r="B72" s="9"/>
      <c r="C72" s="9"/>
      <c r="D72" s="9"/>
      <c r="E72" s="9"/>
      <c r="F72" s="9"/>
      <c r="G72" s="9"/>
      <c r="H72" s="10"/>
      <c r="I72" s="9"/>
    </row>
    <row r="73" spans="1:9" hidden="1" x14ac:dyDescent="0.25">
      <c r="A73" s="9"/>
      <c r="B73" s="9"/>
      <c r="C73" s="9"/>
      <c r="D73" s="9"/>
      <c r="E73" s="9"/>
      <c r="F73" s="9"/>
      <c r="G73" s="9"/>
      <c r="H73" s="9"/>
      <c r="I73" s="9"/>
    </row>
    <row r="74" spans="1:9" hidden="1" x14ac:dyDescent="0.25">
      <c r="A74" s="9"/>
      <c r="B74" s="9"/>
      <c r="C74" s="9"/>
      <c r="D74" s="9"/>
      <c r="E74" s="9"/>
      <c r="F74" s="9"/>
      <c r="G74" s="9"/>
      <c r="H74" s="9"/>
      <c r="I74" s="9"/>
    </row>
  </sheetData>
  <sheetProtection sheet="1" selectLockedCells="1" sort="0" autoFilter="0"/>
  <sortState xmlns:xlrd2="http://schemas.microsoft.com/office/spreadsheetml/2017/richdata2" ref="A7:I63">
    <sortCondition ref="A7:A63"/>
  </sortState>
  <mergeCells count="1">
    <mergeCell ref="A2:I2"/>
  </mergeCells>
  <printOptions gridLines="1"/>
  <pageMargins left="0.7" right="0.7" top="0.75" bottom="0.75" header="0.3" footer="0.3"/>
  <pageSetup scale="87" fitToHeight="0" orientation="landscape" r:id="rId1"/>
  <headerFooter>
    <oddHeader>&amp;LEnclosure 1</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DHCSDOC-1797567310-8592</_dlc_DocId>
    <_dlc_DocIdUrl xmlns="69bc34b3-1921-46c7-8c7a-d18363374b4b">
      <Url>https://dhcscagovauthoring/_layouts/15/DocIdRedir.aspx?ID=DHCSDOC-1797567310-8592</Url>
      <Description>DHCSDOC-1797567310-8592</Description>
    </_dlc_DocIdUrl>
  </documentManagement>
</p:properties>
</file>

<file path=customXml/itemProps1.xml><?xml version="1.0" encoding="utf-8"?>
<ds:datastoreItem xmlns:ds="http://schemas.openxmlformats.org/officeDocument/2006/customXml" ds:itemID="{C5DEAA69-382B-4CEA-9301-81811B5E410D}"/>
</file>

<file path=customXml/itemProps2.xml><?xml version="1.0" encoding="utf-8"?>
<ds:datastoreItem xmlns:ds="http://schemas.openxmlformats.org/officeDocument/2006/customXml" ds:itemID="{E002812F-F4E3-43CD-BF67-C77526EED483}"/>
</file>

<file path=customXml/itemProps3.xml><?xml version="1.0" encoding="utf-8"?>
<ds:datastoreItem xmlns:ds="http://schemas.openxmlformats.org/officeDocument/2006/customXml" ds:itemID="{3409B7BE-3E46-406A-9958-A4DFAF3F804F}"/>
</file>

<file path=customXml/itemProps4.xml><?xml version="1.0" encoding="utf-8"?>
<ds:datastoreItem xmlns:ds="http://schemas.openxmlformats.org/officeDocument/2006/customXml" ds:itemID="{38D8C283-5369-41BC-B431-ECBF882181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Information</vt:lpstr>
      <vt:lpstr>Enclosure 1</vt:lpstr>
      <vt:lpstr>'Enclosure 1'!Print_Area</vt:lpstr>
      <vt:lpstr>'Enclosure 1'!Print_Titles</vt:lpstr>
      <vt:lpstr>TitleRegion1.a3.i66.2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Enc-1-Need-for-Services</dc:title>
  <dc:creator>Tchrist2</dc:creator>
  <cp:keywords/>
  <cp:lastModifiedBy>Bell, Emily@DHCS</cp:lastModifiedBy>
  <cp:lastPrinted>2023-06-06T22:16:42Z</cp:lastPrinted>
  <dcterms:created xsi:type="dcterms:W3CDTF">2017-06-07T17:15:53Z</dcterms:created>
  <dcterms:modified xsi:type="dcterms:W3CDTF">2024-11-18T19:57:31Z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15c352b5-138c-4592-ba12-4e1b55857f2b</vt:lpwstr>
  </property>
  <property fmtid="{D5CDD505-2E9C-101B-9397-08002B2CF9AE}" pid="4" name="Division">
    <vt:lpwstr>11;#Community Services|c23dee46-a4de-4c29-8bbc-79830d9e7d7c</vt:lpwstr>
  </property>
</Properties>
</file>