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D37FDD5E-5E27-405E-A07B-8B73B8A4A308}" xr6:coauthVersionLast="47" xr6:coauthVersionMax="47" xr10:uidLastSave="{00000000-0000-0000-0000-000000000000}"/>
  <bookViews>
    <workbookView xWindow="-110" yWindow="-110" windowWidth="19420" windowHeight="10420"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<sst xmlns="http://schemas.openxmlformats.org/spreadsheetml/2006/main" count="104" uniqueCount="83">
  <si>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</si>
  <si>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</si>
  <si>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</si>
  <si>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</si>
  <si>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</si>
  <si>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</si>
  <si>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</si>
  <si>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</si>
  <si>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</si>
  <si>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</si>
  <si>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</si>
  <si>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</si>
  <si>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</si>
  <si>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</si>
  <si>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</si>
  <si>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</si>
  <si>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</si>
  <si>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</si>
  <si>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</si>
  <si>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</si>
  <si>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</si>
  <si>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</si>
  <si>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</si>
  <si>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</si>
  <si>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</si>
  <si>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</si>
  <si>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</si>
  <si>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</si>
  <si>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</si>
  <si>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</si>
  <si>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</si>
  <si>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</si>
  <si>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</si>
  <si>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</si>
  <si>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</si>
  <si>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</si>
  <si>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</si>
  <si>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</si>
  <si>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</si>
  <si>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</si>
  <si>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</si>
  <si>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</si>
  <si>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</si>
  <si>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</si>
  <si>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</si>
  <si>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</si>
  <si>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</si>
  <si>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</si>
  <si>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</si>
  <si>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</si>
  <si>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</si>
  <si>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</si>
  <si>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</si>
  <si>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</si>
  <si>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</si>
  <si>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</si>
  <si>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</si>
  <si>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</si>
  <si>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</si>
  <si>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</si>
  <si>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</si>
  <si>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</si>
  <si>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</si>
  <si>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</si>
  <si>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</si>
  <si>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</si>
  <si>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</si>
  <si>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</si>
  <si>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</si>
  <si>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</si>
  <si>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</si>
  <si>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</si>
  <si>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</si>
  <si>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</si>
  <si>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</si>
  <si>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</si>
  <si>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</si>
  <si>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Updated Data - 2023</t>
  </si>
  <si>
    <t>County Population in 2023</t>
  </si>
  <si>
    <t>Population Growth (%): 2000-2023</t>
  </si>
  <si>
    <t>Prevalence (&lt;200% FPL) in 2023</t>
  </si>
  <si>
    <t>Updated Prevalence (%) in 2023</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</si>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</sst>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6">
    <xf numFmtId="0" fontId="0" fillId="0" borderId="0" xfId="0"/>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9" fillId="0" borderId="0" xfId="2" applyFont="1" applyProtection="1">
      <protection locked="0"/>
    </xf>
    <xf numFmtId="0" fontId="7" fillId="0" borderId="0" xfId="2" applyFont="1" applyProtection="1">
      <protection locked="0"/>
    </xf>
    <xf numFmtId="0" fontId="7" fillId="0" borderId="0" xfId="2" applyFont="1" applyFill="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0" fontId="4" fillId="0" borderId="1" xfId="2" applyFont="1" applyBorder="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Fill="1" applyBorder="1" applyAlignment="1" applyProtection="1">
      <alignment textRotation="90" wrapText="1"/>
      <protection locked="0"/>
    </xf>
    <xf numFmtId="0" fontId="7" fillId="0" borderId="1" xfId="2" applyFont="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37" fontId="5" fillId="0" borderId="0" xfId="0" applyNumberFormat="1" applyFont="1" applyProtection="1">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0" fontId="7" fillId="0" borderId="1" xfId="2" applyFont="1" applyBorder="1" applyProtection="1">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0" fontId="7" fillId="0" borderId="1" xfId="2" applyFont="1" applyBorder="1" applyAlignment="1" applyProtection="1">
      <alignment horizontal="center"/>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Alignment="1" applyProtection="1">
      <alignment horizontal="center"/>
      <protection locked="0"/>
    </xf>
    <xf numFmtId="0" fontId="7" fillId="0" borderId="0" xfId="2" applyFont="1" applyFill="1" applyAlignment="1" applyProtection="1">
      <alignment horizontal="center"/>
      <protection locked="0"/>
    </xf>
    <xf numFmtId="9" fontId="7" fillId="0" borderId="0" xfId="1" applyFont="1" applyProtection="1">
      <protection locked="0"/>
    </xf>
    <xf numFmtId="0" fontId="4" fillId="0" borderId="1" xfId="2" applyFont="1" applyBorder="1" applyAlignment="1" applyProtection="1">
      <alignment horizontal="center"/>
      <protection locked="0"/>
    </xf>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row r="3">
          <cell r="G3">
            <v>1636194</v>
          </cell>
        </row>
        <row r="4">
          <cell r="G4">
            <v>1184</v>
          </cell>
        </row>
        <row r="5">
          <cell r="G5">
            <v>39837</v>
          </cell>
        </row>
        <row r="6">
          <cell r="G6">
            <v>205592</v>
          </cell>
        </row>
        <row r="7">
          <cell r="G7">
            <v>44890</v>
          </cell>
        </row>
        <row r="8">
          <cell r="G8">
            <v>21771</v>
          </cell>
        </row>
        <row r="9">
          <cell r="G9">
            <v>1147653</v>
          </cell>
        </row>
        <row r="10">
          <cell r="G10">
            <v>26599</v>
          </cell>
        </row>
        <row r="11">
          <cell r="G11">
            <v>189006</v>
          </cell>
        </row>
        <row r="12">
          <cell r="G12">
            <v>1011499</v>
          </cell>
        </row>
        <row r="13">
          <cell r="G13">
            <v>28636</v>
          </cell>
        </row>
        <row r="14">
          <cell r="G14">
            <v>134047</v>
          </cell>
        </row>
        <row r="15">
          <cell r="G15">
            <v>179476</v>
          </cell>
        </row>
        <row r="16">
          <cell r="G16">
            <v>18896</v>
          </cell>
        </row>
        <row r="17">
          <cell r="G17">
            <v>907476</v>
          </cell>
        </row>
        <row r="18">
          <cell r="G18">
            <v>151018</v>
          </cell>
        </row>
        <row r="19">
          <cell r="G19">
            <v>66800</v>
          </cell>
        </row>
        <row r="20">
          <cell r="G20">
            <v>28275</v>
          </cell>
        </row>
        <row r="21">
          <cell r="G21">
            <v>9761210</v>
          </cell>
        </row>
        <row r="22">
          <cell r="G22">
            <v>158148</v>
          </cell>
        </row>
        <row r="23">
          <cell r="G23">
            <v>252959</v>
          </cell>
        </row>
        <row r="24">
          <cell r="G24">
            <v>16935</v>
          </cell>
        </row>
        <row r="25">
          <cell r="G25">
            <v>89164</v>
          </cell>
        </row>
        <row r="26">
          <cell r="G26">
            <v>285337</v>
          </cell>
        </row>
        <row r="27">
          <cell r="G27">
            <v>8527</v>
          </cell>
        </row>
        <row r="28">
          <cell r="G28">
            <v>13156</v>
          </cell>
        </row>
        <row r="29">
          <cell r="G29">
            <v>430368</v>
          </cell>
        </row>
        <row r="30">
          <cell r="G30">
            <v>134637</v>
          </cell>
        </row>
        <row r="31">
          <cell r="G31">
            <v>100720</v>
          </cell>
        </row>
        <row r="32">
          <cell r="G32">
            <v>3137164</v>
          </cell>
        </row>
        <row r="33">
          <cell r="G33">
            <v>410305</v>
          </cell>
        </row>
        <row r="34">
          <cell r="G34">
            <v>18996</v>
          </cell>
        </row>
        <row r="35">
          <cell r="G35">
            <v>2439234</v>
          </cell>
        </row>
        <row r="36">
          <cell r="G36">
            <v>1572453</v>
          </cell>
        </row>
        <row r="37">
          <cell r="G37">
            <v>65666</v>
          </cell>
        </row>
        <row r="38">
          <cell r="G38">
            <v>2182056</v>
          </cell>
        </row>
        <row r="39">
          <cell r="G39">
            <v>3269755</v>
          </cell>
        </row>
        <row r="40">
          <cell r="G40">
            <v>831703</v>
          </cell>
        </row>
        <row r="41">
          <cell r="G41">
            <v>786145</v>
          </cell>
        </row>
        <row r="42">
          <cell r="G42">
            <v>278348</v>
          </cell>
        </row>
        <row r="43">
          <cell r="G43">
            <v>737644</v>
          </cell>
        </row>
        <row r="44">
          <cell r="G44">
            <v>440557</v>
          </cell>
        </row>
        <row r="45">
          <cell r="G45">
            <v>1886079</v>
          </cell>
        </row>
        <row r="46">
          <cell r="G46">
            <v>262051</v>
          </cell>
        </row>
        <row r="47">
          <cell r="G47">
            <v>179436</v>
          </cell>
        </row>
        <row r="48">
          <cell r="G48">
            <v>3193</v>
          </cell>
        </row>
        <row r="49">
          <cell r="G49">
            <v>43548</v>
          </cell>
        </row>
        <row r="50">
          <cell r="G50">
            <v>443749</v>
          </cell>
        </row>
        <row r="51">
          <cell r="G51">
            <v>478174</v>
          </cell>
        </row>
        <row r="52">
          <cell r="G52">
            <v>545939</v>
          </cell>
        </row>
        <row r="53">
          <cell r="G53">
            <v>181629</v>
          </cell>
        </row>
        <row r="54">
          <cell r="G54">
            <v>64271</v>
          </cell>
        </row>
        <row r="55">
          <cell r="G55">
            <v>15939</v>
          </cell>
        </row>
        <row r="56">
          <cell r="G56">
            <v>475064</v>
          </cell>
        </row>
        <row r="57">
          <cell r="G57">
            <v>54590</v>
          </cell>
        </row>
        <row r="58">
          <cell r="G58">
            <v>825653</v>
          </cell>
        </row>
        <row r="59">
          <cell r="G59">
            <v>220880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80" zoomScaleNormal="80" workbookViewId="0">
      <selection activeCell="D4" sqref="D4"/>
    </sheetView>
  </sheetViews>
  <sheetFormatPr defaultColWidth="0" defaultRowHeight="15.5" zeroHeight="1" x14ac:dyDescent="0.35"/>
  <cols>
    <col min="1" max="1" width="18.1796875" style="5" bestFit="1" customWidth="1"/>
    <col min="2" max="2" width="16" style="5" hidden="1" customWidth="1"/>
    <col min="3" max="3" width="13.54296875" style="5" bestFit="1" customWidth="1"/>
    <col min="4" max="4" width="16.1796875" style="6" customWidth="1"/>
    <col min="5" max="5" width="14.1796875" style="7" customWidth="1"/>
    <col min="6" max="6" width="2.1796875" style="5" hidden="1" customWidth="1"/>
    <col min="7" max="7" width="16.453125" style="5" customWidth="1"/>
    <col min="8" max="8" width="16.26953125" style="5" customWidth="1"/>
    <col min="9" max="9" width="15.1796875" style="5" customWidth="1"/>
    <col min="10" max="10" width="14.1796875" style="5" customWidth="1"/>
    <col min="11" max="16384" width="9.1796875" style="8" hidden="1"/>
  </cols>
  <sheetData>
    <row r="1" spans="1:11" x14ac:dyDescent="0.35">
      <c r="A1" s="4" t="s">
        <v>82</v>
      </c>
      <c r="C1" s="1"/>
      <c r="D1" s="2"/>
      <c r="E1" s="3"/>
      <c r="F1" s="1"/>
      <c r="G1" s="1"/>
      <c r="H1" s="1"/>
      <c r="I1" s="1"/>
      <c r="J1" s="1"/>
    </row>
    <row r="2" spans="1:11" x14ac:dyDescent="0.35">
      <c r="A2" s="35" t="s">
        <v>65</v>
      </c>
      <c r="B2" s="35"/>
      <c r="C2" s="35"/>
      <c r="D2" s="35"/>
      <c r="E2" s="35"/>
      <c r="F2" s="35"/>
      <c r="G2" s="35"/>
      <c r="H2" s="35"/>
      <c r="I2" s="35"/>
      <c r="J2" s="35"/>
    </row>
    <row r="3" spans="1:11" x14ac:dyDescent="0.35">
      <c r="A3" s="9"/>
      <c r="B3" s="9"/>
      <c r="C3" s="35" t="s">
        <v>0</v>
      </c>
      <c r="D3" s="35"/>
      <c r="E3" s="35"/>
      <c r="F3" s="9"/>
      <c r="G3" s="35" t="s">
        <v>77</v>
      </c>
      <c r="H3" s="35"/>
      <c r="I3" s="35"/>
      <c r="J3" s="35"/>
    </row>
    <row r="4" spans="1:11" ht="46.5" x14ac:dyDescent="0.35">
      <c r="A4" s="10" t="s">
        <v>1</v>
      </c>
      <c r="B4" s="11" t="s">
        <v>2</v>
      </c>
      <c r="C4" s="12" t="s">
        <v>3</v>
      </c>
      <c r="D4" s="12" t="s">
        <v>4</v>
      </c>
      <c r="E4" s="12" t="s">
        <v>5</v>
      </c>
      <c r="F4" s="11"/>
      <c r="G4" s="12" t="s">
        <v>78</v>
      </c>
      <c r="H4" s="12" t="s">
        <v>79</v>
      </c>
      <c r="I4" s="12" t="s">
        <v>80</v>
      </c>
      <c r="J4" s="12" t="s">
        <v>81</v>
      </c>
    </row>
    <row r="5" spans="1:11" x14ac:dyDescent="0.35">
      <c r="A5" s="10"/>
      <c r="B5" s="13"/>
      <c r="C5" s="14" t="s">
        <v>66</v>
      </c>
      <c r="D5" s="14" t="s">
        <v>67</v>
      </c>
      <c r="E5" s="14" t="s">
        <v>68</v>
      </c>
      <c r="F5" s="14"/>
      <c r="G5" s="15" t="s">
        <v>69</v>
      </c>
      <c r="H5" s="14" t="s">
        <v>70</v>
      </c>
      <c r="I5" s="14" t="s">
        <v>71</v>
      </c>
      <c r="J5" s="14" t="s">
        <v>72</v>
      </c>
    </row>
    <row r="6" spans="1:11" x14ac:dyDescent="0.35">
      <c r="A6" s="10"/>
      <c r="B6" s="13"/>
      <c r="C6" s="14"/>
      <c r="D6" s="14"/>
      <c r="E6" s="14" t="s">
        <v>73</v>
      </c>
      <c r="F6" s="14"/>
      <c r="G6" s="14"/>
      <c r="H6" s="16" t="s">
        <v>74</v>
      </c>
      <c r="I6" s="14" t="s">
        <v>75</v>
      </c>
      <c r="J6" s="14" t="s">
        <v>76</v>
      </c>
      <c r="K6" s="17"/>
    </row>
    <row r="7" spans="1:11" x14ac:dyDescent="0.35">
      <c r="A7" s="18" t="s">
        <v>6</v>
      </c>
      <c r="B7" s="19"/>
      <c r="C7" s="20">
        <v>1448768</v>
      </c>
      <c r="D7" s="19">
        <v>29490</v>
      </c>
      <c r="E7" s="21">
        <f t="shared" ref="E7:E64" si="0">D7/$D$64</f>
        <v>3.0991442410459532E-2</v>
      </c>
      <c r="F7" s="22"/>
      <c r="G7" s="20">
        <f>[1]Prevalence!G3</f>
        <v>1636194</v>
      </c>
      <c r="H7" s="23">
        <f t="shared" ref="H7:H63" si="1">(G7-C7)/C7</f>
        <v>0.12936922957989133</v>
      </c>
      <c r="I7" s="24">
        <f t="shared" ref="I7:I63" si="2">ROUND(D7*(1+H7),0)</f>
        <v>33305</v>
      </c>
      <c r="J7" s="25">
        <f>I7/$I$64</f>
        <v>3.0485349091801131E-2</v>
      </c>
      <c r="K7" s="17"/>
    </row>
    <row r="8" spans="1:11" x14ac:dyDescent="0.35">
      <c r="A8" s="18" t="s">
        <v>7</v>
      </c>
      <c r="B8" s="26" t="s">
        <v>8</v>
      </c>
      <c r="C8" s="20">
        <v>1203</v>
      </c>
      <c r="D8" s="27">
        <v>39</v>
      </c>
      <c r="E8" s="21">
        <f t="shared" si="0"/>
        <v>4.0985630858186567E-5</v>
      </c>
      <c r="F8" s="22"/>
      <c r="G8" s="20">
        <f>[1]Prevalence!G4</f>
        <v>1184</v>
      </c>
      <c r="H8" s="23">
        <f t="shared" si="1"/>
        <v>-1.5793848711554447E-2</v>
      </c>
      <c r="I8" s="24">
        <f t="shared" si="2"/>
        <v>38</v>
      </c>
      <c r="J8" s="25">
        <f t="shared" ref="J8:J63" si="3">I8/$I$64</f>
        <v>3.4782863398542047E-5</v>
      </c>
    </row>
    <row r="9" spans="1:11" x14ac:dyDescent="0.35">
      <c r="A9" s="18" t="s">
        <v>9</v>
      </c>
      <c r="B9" s="26" t="s">
        <v>8</v>
      </c>
      <c r="C9" s="20">
        <v>35205</v>
      </c>
      <c r="D9" s="27">
        <v>740</v>
      </c>
      <c r="E9" s="21">
        <f t="shared" si="0"/>
        <v>7.7767607269379633E-4</v>
      </c>
      <c r="F9" s="22"/>
      <c r="G9" s="20">
        <f>[1]Prevalence!G5</f>
        <v>39837</v>
      </c>
      <c r="H9" s="23">
        <f t="shared" si="1"/>
        <v>0.1315722198551342</v>
      </c>
      <c r="I9" s="24">
        <f t="shared" si="2"/>
        <v>837</v>
      </c>
      <c r="J9" s="25">
        <f t="shared" si="3"/>
        <v>7.6613833327841298E-4</v>
      </c>
    </row>
    <row r="10" spans="1:11" x14ac:dyDescent="0.35">
      <c r="A10" s="18" t="s">
        <v>10</v>
      </c>
      <c r="B10" s="26"/>
      <c r="C10" s="20">
        <v>203446</v>
      </c>
      <c r="D10" s="27">
        <v>7582</v>
      </c>
      <c r="E10" s="21">
        <f t="shared" si="0"/>
        <v>7.968027004276167E-3</v>
      </c>
      <c r="F10" s="22"/>
      <c r="G10" s="20">
        <f>[1]Prevalence!G6</f>
        <v>205592</v>
      </c>
      <c r="H10" s="23">
        <f t="shared" si="1"/>
        <v>1.0548253590633386E-2</v>
      </c>
      <c r="I10" s="24">
        <f t="shared" si="2"/>
        <v>7662</v>
      </c>
      <c r="J10" s="25">
        <f t="shared" si="3"/>
        <v>7.0133236673586624E-3</v>
      </c>
    </row>
    <row r="11" spans="1:11" x14ac:dyDescent="0.35">
      <c r="A11" s="18" t="s">
        <v>11</v>
      </c>
      <c r="B11" s="26" t="s">
        <v>8</v>
      </c>
      <c r="C11" s="20">
        <v>40658</v>
      </c>
      <c r="D11" s="27">
        <v>1076</v>
      </c>
      <c r="E11" s="21">
        <f t="shared" si="0"/>
        <v>1.1307830462412498E-3</v>
      </c>
      <c r="F11" s="22"/>
      <c r="G11" s="20">
        <f>[1]Prevalence!G7</f>
        <v>44890</v>
      </c>
      <c r="H11" s="23">
        <f t="shared" si="1"/>
        <v>0.10408775640710315</v>
      </c>
      <c r="I11" s="24">
        <f t="shared" si="2"/>
        <v>1188</v>
      </c>
      <c r="J11" s="25">
        <f t="shared" si="3"/>
        <v>1.0874221504596829E-3</v>
      </c>
    </row>
    <row r="12" spans="1:11" x14ac:dyDescent="0.35">
      <c r="A12" s="18" t="s">
        <v>12</v>
      </c>
      <c r="B12" s="26" t="s">
        <v>8</v>
      </c>
      <c r="C12" s="20">
        <v>18880</v>
      </c>
      <c r="D12" s="27">
        <v>693</v>
      </c>
      <c r="E12" s="21">
        <f t="shared" si="0"/>
        <v>7.282831329416228E-4</v>
      </c>
      <c r="F12" s="22"/>
      <c r="G12" s="20">
        <f>[1]Prevalence!G8</f>
        <v>21771</v>
      </c>
      <c r="H12" s="23">
        <f t="shared" si="1"/>
        <v>0.15312500000000001</v>
      </c>
      <c r="I12" s="24">
        <f t="shared" si="2"/>
        <v>799</v>
      </c>
      <c r="J12" s="25">
        <f t="shared" si="3"/>
        <v>7.3135546987987095E-4</v>
      </c>
    </row>
    <row r="13" spans="1:11" x14ac:dyDescent="0.35">
      <c r="A13" s="18" t="s">
        <v>13</v>
      </c>
      <c r="B13" s="26"/>
      <c r="C13" s="20">
        <v>953675</v>
      </c>
      <c r="D13" s="27">
        <v>15474</v>
      </c>
      <c r="E13" s="21">
        <f t="shared" si="0"/>
        <v>1.6261837228194329E-2</v>
      </c>
      <c r="F13" s="22"/>
      <c r="G13" s="20">
        <f>[1]Prevalence!G9</f>
        <v>1147653</v>
      </c>
      <c r="H13" s="23">
        <f t="shared" si="1"/>
        <v>0.20340052953050045</v>
      </c>
      <c r="I13" s="24">
        <f t="shared" si="2"/>
        <v>18621</v>
      </c>
      <c r="J13" s="25">
        <f t="shared" si="3"/>
        <v>1.7044518403796092E-2</v>
      </c>
    </row>
    <row r="14" spans="1:11" x14ac:dyDescent="0.35">
      <c r="A14" s="18" t="s">
        <v>14</v>
      </c>
      <c r="B14" s="26" t="s">
        <v>8</v>
      </c>
      <c r="C14" s="20">
        <v>27447</v>
      </c>
      <c r="D14" s="27">
        <v>946</v>
      </c>
      <c r="E14" s="21">
        <f t="shared" si="0"/>
        <v>9.9416427671396128E-4</v>
      </c>
      <c r="F14" s="22"/>
      <c r="G14" s="20">
        <f>[1]Prevalence!G10</f>
        <v>26599</v>
      </c>
      <c r="H14" s="23">
        <f t="shared" si="1"/>
        <v>-3.0895908478157905E-2</v>
      </c>
      <c r="I14" s="24">
        <f t="shared" si="2"/>
        <v>917</v>
      </c>
      <c r="J14" s="25">
        <f t="shared" si="3"/>
        <v>8.3936541411744889E-4</v>
      </c>
    </row>
    <row r="15" spans="1:11" x14ac:dyDescent="0.35">
      <c r="A15" s="18" t="s">
        <v>15</v>
      </c>
      <c r="B15" s="26"/>
      <c r="C15" s="20">
        <v>158288</v>
      </c>
      <c r="D15" s="27">
        <v>2430</v>
      </c>
      <c r="E15" s="21">
        <f t="shared" si="0"/>
        <v>2.5537200765485477E-3</v>
      </c>
      <c r="F15" s="22"/>
      <c r="G15" s="20">
        <f>[1]Prevalence!G11</f>
        <v>189006</v>
      </c>
      <c r="H15" s="23">
        <f t="shared" si="1"/>
        <v>0.19406398463560093</v>
      </c>
      <c r="I15" s="24">
        <f t="shared" si="2"/>
        <v>2902</v>
      </c>
      <c r="J15" s="25">
        <f t="shared" si="3"/>
        <v>2.656312357436027E-3</v>
      </c>
    </row>
    <row r="16" spans="1:11" x14ac:dyDescent="0.35">
      <c r="A16" s="18" t="s">
        <v>16</v>
      </c>
      <c r="B16" s="26"/>
      <c r="C16" s="20">
        <v>802224</v>
      </c>
      <c r="D16" s="27">
        <v>33350</v>
      </c>
      <c r="E16" s="21">
        <f t="shared" si="0"/>
        <v>3.5047968951808256E-2</v>
      </c>
      <c r="F16" s="22"/>
      <c r="G16" s="20">
        <f>[1]Prevalence!G12</f>
        <v>1011499</v>
      </c>
      <c r="H16" s="23">
        <f t="shared" si="1"/>
        <v>0.26086853547138955</v>
      </c>
      <c r="I16" s="24">
        <f t="shared" si="2"/>
        <v>42050</v>
      </c>
      <c r="J16" s="25">
        <f t="shared" si="3"/>
        <v>3.8489984366018241E-2</v>
      </c>
    </row>
    <row r="17" spans="1:10" x14ac:dyDescent="0.35">
      <c r="A17" s="18" t="s">
        <v>17</v>
      </c>
      <c r="B17" s="26" t="s">
        <v>8</v>
      </c>
      <c r="C17" s="20">
        <v>26555</v>
      </c>
      <c r="D17" s="27">
        <v>1005</v>
      </c>
      <c r="E17" s="21">
        <f t="shared" si="0"/>
        <v>1.0561681798071153E-3</v>
      </c>
      <c r="F17" s="22"/>
      <c r="G17" s="20">
        <f>[1]Prevalence!G13</f>
        <v>28636</v>
      </c>
      <c r="H17" s="23">
        <f t="shared" si="1"/>
        <v>7.8365656185275842E-2</v>
      </c>
      <c r="I17" s="24">
        <f t="shared" si="2"/>
        <v>1084</v>
      </c>
      <c r="J17" s="25">
        <f t="shared" si="3"/>
        <v>9.9222694536893626E-4</v>
      </c>
    </row>
    <row r="18" spans="1:10" x14ac:dyDescent="0.35">
      <c r="A18" s="18" t="s">
        <v>18</v>
      </c>
      <c r="B18" s="26"/>
      <c r="C18" s="20">
        <v>126665</v>
      </c>
      <c r="D18" s="27">
        <v>4656</v>
      </c>
      <c r="E18" s="21">
        <f t="shared" si="0"/>
        <v>4.8930537763004264E-3</v>
      </c>
      <c r="F18" s="22"/>
      <c r="G18" s="20">
        <f>[1]Prevalence!G14</f>
        <v>134047</v>
      </c>
      <c r="H18" s="23">
        <f t="shared" si="1"/>
        <v>5.8279714206765879E-2</v>
      </c>
      <c r="I18" s="24">
        <f t="shared" si="2"/>
        <v>4927</v>
      </c>
      <c r="J18" s="25">
        <f t="shared" si="3"/>
        <v>4.5098728411741233E-3</v>
      </c>
    </row>
    <row r="19" spans="1:10" x14ac:dyDescent="0.35">
      <c r="A19" s="18" t="s">
        <v>19</v>
      </c>
      <c r="B19" s="26"/>
      <c r="C19" s="20">
        <v>143151</v>
      </c>
      <c r="D19" s="27">
        <v>5673</v>
      </c>
      <c r="E19" s="21">
        <f t="shared" si="0"/>
        <v>5.9618329194485228E-3</v>
      </c>
      <c r="F19" s="22"/>
      <c r="G19" s="20">
        <f>[1]Prevalence!G15</f>
        <v>179476</v>
      </c>
      <c r="H19" s="23">
        <f t="shared" si="1"/>
        <v>0.25375303001725452</v>
      </c>
      <c r="I19" s="24">
        <f t="shared" si="2"/>
        <v>7113</v>
      </c>
      <c r="J19" s="25">
        <f t="shared" si="3"/>
        <v>6.5108028251007789E-3</v>
      </c>
    </row>
    <row r="20" spans="1:10" x14ac:dyDescent="0.35">
      <c r="A20" s="18" t="s">
        <v>20</v>
      </c>
      <c r="B20" s="26" t="s">
        <v>8</v>
      </c>
      <c r="C20" s="20">
        <v>18116</v>
      </c>
      <c r="D20" s="27">
        <v>512</v>
      </c>
      <c r="E20" s="21">
        <f t="shared" si="0"/>
        <v>5.3806776921516719E-4</v>
      </c>
      <c r="F20" s="22"/>
      <c r="G20" s="20">
        <f>[1]Prevalence!G16</f>
        <v>18896</v>
      </c>
      <c r="H20" s="23">
        <f t="shared" si="1"/>
        <v>4.3055862221240894E-2</v>
      </c>
      <c r="I20" s="24">
        <f t="shared" si="2"/>
        <v>534</v>
      </c>
      <c r="J20" s="25">
        <f t="shared" si="3"/>
        <v>4.8879076460056463E-4</v>
      </c>
    </row>
    <row r="21" spans="1:10" x14ac:dyDescent="0.35">
      <c r="A21" s="18" t="s">
        <v>21</v>
      </c>
      <c r="B21" s="26"/>
      <c r="C21" s="20">
        <v>664373</v>
      </c>
      <c r="D21" s="27">
        <v>26346</v>
      </c>
      <c r="E21" s="21">
        <f t="shared" si="0"/>
        <v>2.7687370015122646E-2</v>
      </c>
      <c r="F21" s="22"/>
      <c r="G21" s="20">
        <f>[1]Prevalence!G17</f>
        <v>907476</v>
      </c>
      <c r="H21" s="23">
        <f t="shared" si="1"/>
        <v>0.3659134251391914</v>
      </c>
      <c r="I21" s="24">
        <f t="shared" si="2"/>
        <v>35986</v>
      </c>
      <c r="J21" s="25">
        <f t="shared" si="3"/>
        <v>3.2939371638419319E-2</v>
      </c>
    </row>
    <row r="22" spans="1:10" x14ac:dyDescent="0.35">
      <c r="A22" s="18" t="s">
        <v>22</v>
      </c>
      <c r="B22" s="26"/>
      <c r="C22" s="20">
        <v>129764</v>
      </c>
      <c r="D22" s="27">
        <v>4539</v>
      </c>
      <c r="E22" s="21">
        <f t="shared" si="0"/>
        <v>4.7700968837258674E-3</v>
      </c>
      <c r="F22" s="22"/>
      <c r="G22" s="20">
        <f>[1]Prevalence!G18</f>
        <v>151018</v>
      </c>
      <c r="H22" s="23">
        <f t="shared" si="1"/>
        <v>0.16378964890108197</v>
      </c>
      <c r="I22" s="24">
        <f t="shared" si="2"/>
        <v>5282</v>
      </c>
      <c r="J22" s="25">
        <f t="shared" si="3"/>
        <v>4.8348180123973447E-3</v>
      </c>
    </row>
    <row r="23" spans="1:10" x14ac:dyDescent="0.35">
      <c r="A23" s="18" t="s">
        <v>23</v>
      </c>
      <c r="B23" s="26" t="s">
        <v>8</v>
      </c>
      <c r="C23" s="20">
        <v>58479</v>
      </c>
      <c r="D23" s="27">
        <v>2137</v>
      </c>
      <c r="E23" s="21">
        <f t="shared" si="0"/>
        <v>2.2458023883062742E-3</v>
      </c>
      <c r="F23" s="22"/>
      <c r="G23" s="20">
        <f>[1]Prevalence!G19</f>
        <v>66800</v>
      </c>
      <c r="H23" s="23">
        <f t="shared" si="1"/>
        <v>0.14229039484259307</v>
      </c>
      <c r="I23" s="24">
        <f t="shared" si="2"/>
        <v>2441</v>
      </c>
      <c r="J23" s="25">
        <f t="shared" si="3"/>
        <v>2.2343413041010828E-3</v>
      </c>
    </row>
    <row r="24" spans="1:10" x14ac:dyDescent="0.35">
      <c r="A24" s="18" t="s">
        <v>24</v>
      </c>
      <c r="B24" s="26" t="s">
        <v>8</v>
      </c>
      <c r="C24" s="20">
        <v>33871</v>
      </c>
      <c r="D24" s="27">
        <v>812</v>
      </c>
      <c r="E24" s="21">
        <f t="shared" si="0"/>
        <v>8.5334185273967919E-4</v>
      </c>
      <c r="F24" s="22"/>
      <c r="G24" s="20">
        <f>[1]Prevalence!G20</f>
        <v>28275</v>
      </c>
      <c r="H24" s="23">
        <f t="shared" si="1"/>
        <v>-0.16521508074754215</v>
      </c>
      <c r="I24" s="24">
        <f t="shared" si="2"/>
        <v>678</v>
      </c>
      <c r="J24" s="25">
        <f t="shared" si="3"/>
        <v>6.2059951011082923E-4</v>
      </c>
    </row>
    <row r="25" spans="1:10" x14ac:dyDescent="0.35">
      <c r="A25" s="18" t="s">
        <v>25</v>
      </c>
      <c r="B25" s="26"/>
      <c r="C25" s="20">
        <v>9543983</v>
      </c>
      <c r="D25" s="27">
        <v>322680</v>
      </c>
      <c r="E25" s="21">
        <f t="shared" si="0"/>
        <v>0.33910880423896517</v>
      </c>
      <c r="F25" s="22"/>
      <c r="G25" s="20">
        <f>[1]Prevalence!G21</f>
        <v>9761210</v>
      </c>
      <c r="H25" s="23">
        <f t="shared" si="1"/>
        <v>2.2760623106725986E-2</v>
      </c>
      <c r="I25" s="24">
        <f t="shared" si="2"/>
        <v>330024</v>
      </c>
      <c r="J25" s="25">
        <f t="shared" si="3"/>
        <v>0.30208367658527474</v>
      </c>
    </row>
    <row r="26" spans="1:10" x14ac:dyDescent="0.35">
      <c r="A26" s="18" t="s">
        <v>26</v>
      </c>
      <c r="B26" s="26"/>
      <c r="C26" s="20">
        <v>124265</v>
      </c>
      <c r="D26" s="27">
        <v>4691</v>
      </c>
      <c r="E26" s="21">
        <f t="shared" si="0"/>
        <v>4.9298357527116201E-3</v>
      </c>
      <c r="F26" s="22"/>
      <c r="G26" s="20">
        <f>[1]Prevalence!G22</f>
        <v>158148</v>
      </c>
      <c r="H26" s="23">
        <f t="shared" si="1"/>
        <v>0.27266728362773107</v>
      </c>
      <c r="I26" s="24">
        <f t="shared" si="2"/>
        <v>5970</v>
      </c>
      <c r="J26" s="25">
        <f t="shared" si="3"/>
        <v>5.4645709076130535E-3</v>
      </c>
    </row>
    <row r="27" spans="1:10" x14ac:dyDescent="0.35">
      <c r="A27" s="18" t="s">
        <v>27</v>
      </c>
      <c r="B27" s="26"/>
      <c r="C27" s="20">
        <v>247424</v>
      </c>
      <c r="D27" s="27">
        <v>3251</v>
      </c>
      <c r="E27" s="21">
        <f t="shared" si="0"/>
        <v>3.4165201517939621E-3</v>
      </c>
      <c r="F27" s="22"/>
      <c r="G27" s="20">
        <f>[1]Prevalence!G23</f>
        <v>252959</v>
      </c>
      <c r="H27" s="23">
        <f t="shared" si="1"/>
        <v>2.2370505690636318E-2</v>
      </c>
      <c r="I27" s="24">
        <f t="shared" si="2"/>
        <v>3324</v>
      </c>
      <c r="J27" s="25">
        <f t="shared" si="3"/>
        <v>3.0425852088619412E-3</v>
      </c>
    </row>
    <row r="28" spans="1:10" x14ac:dyDescent="0.35">
      <c r="A28" s="18" t="s">
        <v>28</v>
      </c>
      <c r="B28" s="26" t="s">
        <v>8</v>
      </c>
      <c r="C28" s="20">
        <v>17056</v>
      </c>
      <c r="D28" s="27">
        <v>445</v>
      </c>
      <c r="E28" s="21">
        <f t="shared" si="0"/>
        <v>4.676565572280262E-4</v>
      </c>
      <c r="F28" s="22"/>
      <c r="G28" s="20">
        <f>[1]Prevalence!G24</f>
        <v>16935</v>
      </c>
      <c r="H28" s="23">
        <f t="shared" si="1"/>
        <v>-7.0942776735459659E-3</v>
      </c>
      <c r="I28" s="24">
        <f t="shared" si="2"/>
        <v>442</v>
      </c>
      <c r="J28" s="25">
        <f t="shared" si="3"/>
        <v>4.0457962163567329E-4</v>
      </c>
    </row>
    <row r="29" spans="1:10" x14ac:dyDescent="0.35">
      <c r="A29" s="18" t="s">
        <v>29</v>
      </c>
      <c r="B29" s="26" t="s">
        <v>8</v>
      </c>
      <c r="C29" s="20">
        <v>86506</v>
      </c>
      <c r="D29" s="27">
        <v>2893</v>
      </c>
      <c r="E29" s="21">
        <f t="shared" si="0"/>
        <v>3.0402930787880446E-3</v>
      </c>
      <c r="F29" s="22"/>
      <c r="G29" s="20">
        <f>[1]Prevalence!G25</f>
        <v>89164</v>
      </c>
      <c r="H29" s="23">
        <f t="shared" si="1"/>
        <v>3.0726192402839109E-2</v>
      </c>
      <c r="I29" s="24">
        <f t="shared" si="2"/>
        <v>2982</v>
      </c>
      <c r="J29" s="25">
        <f t="shared" si="3"/>
        <v>2.729539438275063E-3</v>
      </c>
    </row>
    <row r="30" spans="1:10" x14ac:dyDescent="0.35">
      <c r="A30" s="18" t="s">
        <v>30</v>
      </c>
      <c r="B30" s="26"/>
      <c r="C30" s="20">
        <v>211109</v>
      </c>
      <c r="D30" s="27">
        <v>8982</v>
      </c>
      <c r="E30" s="21">
        <f t="shared" si="0"/>
        <v>9.4393060607238909E-3</v>
      </c>
      <c r="F30" s="22"/>
      <c r="G30" s="20">
        <f>[1]Prevalence!G26</f>
        <v>285337</v>
      </c>
      <c r="H30" s="23">
        <f t="shared" si="1"/>
        <v>0.35160983188779255</v>
      </c>
      <c r="I30" s="24">
        <f t="shared" si="2"/>
        <v>12140</v>
      </c>
      <c r="J30" s="25">
        <f t="shared" si="3"/>
        <v>1.1112209517323697E-2</v>
      </c>
    </row>
    <row r="31" spans="1:10" x14ac:dyDescent="0.35">
      <c r="A31" s="18" t="s">
        <v>31</v>
      </c>
      <c r="B31" s="26" t="s">
        <v>8</v>
      </c>
      <c r="C31" s="20">
        <v>9510</v>
      </c>
      <c r="D31" s="27">
        <v>344</v>
      </c>
      <c r="E31" s="21">
        <f t="shared" si="0"/>
        <v>3.6151428244144047E-4</v>
      </c>
      <c r="F31" s="22"/>
      <c r="G31" s="20">
        <f>[1]Prevalence!G27</f>
        <v>8527</v>
      </c>
      <c r="H31" s="23">
        <f t="shared" si="1"/>
        <v>-0.10336487907465826</v>
      </c>
      <c r="I31" s="24">
        <f t="shared" si="2"/>
        <v>308</v>
      </c>
      <c r="J31" s="25">
        <f t="shared" si="3"/>
        <v>2.8192426123028818E-4</v>
      </c>
    </row>
    <row r="32" spans="1:10" x14ac:dyDescent="0.35">
      <c r="A32" s="18" t="s">
        <v>32</v>
      </c>
      <c r="B32" s="26" t="s">
        <v>8</v>
      </c>
      <c r="C32" s="20">
        <v>12855</v>
      </c>
      <c r="D32" s="27">
        <v>342</v>
      </c>
      <c r="E32" s="21">
        <f t="shared" si="0"/>
        <v>3.5941245521794372E-4</v>
      </c>
      <c r="F32" s="22"/>
      <c r="G32" s="20">
        <f>[1]Prevalence!G28</f>
        <v>13156</v>
      </c>
      <c r="H32" s="23">
        <f t="shared" si="1"/>
        <v>2.3415013613380008E-2</v>
      </c>
      <c r="I32" s="24">
        <f t="shared" si="2"/>
        <v>350</v>
      </c>
      <c r="J32" s="25">
        <f t="shared" si="3"/>
        <v>3.2036847867078201E-4</v>
      </c>
    </row>
    <row r="33" spans="1:10" x14ac:dyDescent="0.35">
      <c r="A33" s="18" t="s">
        <v>33</v>
      </c>
      <c r="B33" s="26"/>
      <c r="C33" s="20">
        <v>402854</v>
      </c>
      <c r="D33" s="27">
        <v>11405</v>
      </c>
      <c r="E33" s="21">
        <f t="shared" si="0"/>
        <v>1.1985669741990199E-2</v>
      </c>
      <c r="F33" s="22"/>
      <c r="G33" s="20">
        <f>[1]Prevalence!G29</f>
        <v>430368</v>
      </c>
      <c r="H33" s="23">
        <f t="shared" si="1"/>
        <v>6.8297695939471867E-2</v>
      </c>
      <c r="I33" s="24">
        <f t="shared" si="2"/>
        <v>12184</v>
      </c>
      <c r="J33" s="25">
        <f t="shared" si="3"/>
        <v>1.1152484411785166E-2</v>
      </c>
    </row>
    <row r="34" spans="1:10" x14ac:dyDescent="0.35">
      <c r="A34" s="18" t="s">
        <v>34</v>
      </c>
      <c r="B34" s="26"/>
      <c r="C34" s="20">
        <v>124601</v>
      </c>
      <c r="D34" s="27">
        <v>2368</v>
      </c>
      <c r="E34" s="21">
        <f t="shared" si="0"/>
        <v>2.4885634326201485E-3</v>
      </c>
      <c r="F34" s="22"/>
      <c r="G34" s="20">
        <f>[1]Prevalence!G30</f>
        <v>134637</v>
      </c>
      <c r="H34" s="23">
        <f t="shared" si="1"/>
        <v>8.0545099959069347E-2</v>
      </c>
      <c r="I34" s="24">
        <f t="shared" si="2"/>
        <v>2559</v>
      </c>
      <c r="J34" s="25">
        <f t="shared" si="3"/>
        <v>2.3423512483386607E-3</v>
      </c>
    </row>
    <row r="35" spans="1:10" x14ac:dyDescent="0.35">
      <c r="A35" s="18" t="s">
        <v>35</v>
      </c>
      <c r="B35" s="26" t="s">
        <v>8</v>
      </c>
      <c r="C35" s="20">
        <v>91872</v>
      </c>
      <c r="D35" s="27">
        <v>1908</v>
      </c>
      <c r="E35" s="21">
        <f t="shared" si="0"/>
        <v>2.0051431712158965E-3</v>
      </c>
      <c r="F35" s="22"/>
      <c r="G35" s="20">
        <f>[1]Prevalence!G31</f>
        <v>100720</v>
      </c>
      <c r="H35" s="23">
        <f t="shared" si="1"/>
        <v>9.630790665273424E-2</v>
      </c>
      <c r="I35" s="24">
        <f t="shared" si="2"/>
        <v>2092</v>
      </c>
      <c r="J35" s="25">
        <f t="shared" si="3"/>
        <v>1.9148881639407887E-3</v>
      </c>
    </row>
    <row r="36" spans="1:10" x14ac:dyDescent="0.35">
      <c r="A36" s="18" t="s">
        <v>36</v>
      </c>
      <c r="B36" s="26"/>
      <c r="C36" s="20">
        <v>2853893</v>
      </c>
      <c r="D36" s="27">
        <v>63978</v>
      </c>
      <c r="E36" s="21">
        <f t="shared" si="0"/>
        <v>6.7235351052437442E-2</v>
      </c>
      <c r="F36" s="22"/>
      <c r="G36" s="20">
        <f>[1]Prevalence!G32</f>
        <v>3137164</v>
      </c>
      <c r="H36" s="23">
        <f t="shared" si="1"/>
        <v>9.9257750728566213E-2</v>
      </c>
      <c r="I36" s="24">
        <f t="shared" si="2"/>
        <v>70328</v>
      </c>
      <c r="J36" s="25">
        <f t="shared" si="3"/>
        <v>6.4373926765596459E-2</v>
      </c>
    </row>
    <row r="37" spans="1:10" x14ac:dyDescent="0.35">
      <c r="A37" s="18" t="s">
        <v>37</v>
      </c>
      <c r="B37" s="26"/>
      <c r="C37" s="20">
        <v>251731</v>
      </c>
      <c r="D37" s="27">
        <v>3536</v>
      </c>
      <c r="E37" s="21">
        <f t="shared" si="0"/>
        <v>3.7160305311422486E-3</v>
      </c>
      <c r="F37" s="22"/>
      <c r="G37" s="20">
        <f>[1]Prevalence!G33</f>
        <v>410305</v>
      </c>
      <c r="H37" s="23">
        <f t="shared" si="1"/>
        <v>0.62993433466676729</v>
      </c>
      <c r="I37" s="24">
        <f t="shared" si="2"/>
        <v>5763</v>
      </c>
      <c r="J37" s="25">
        <f t="shared" si="3"/>
        <v>5.2750958359420478E-3</v>
      </c>
    </row>
    <row r="38" spans="1:10" x14ac:dyDescent="0.35">
      <c r="A38" s="18" t="s">
        <v>38</v>
      </c>
      <c r="B38" s="26" t="s">
        <v>8</v>
      </c>
      <c r="C38" s="20">
        <v>20653</v>
      </c>
      <c r="D38" s="27">
        <v>519</v>
      </c>
      <c r="E38" s="21">
        <f t="shared" si="0"/>
        <v>5.454241644974058E-4</v>
      </c>
      <c r="F38" s="22"/>
      <c r="G38" s="20">
        <f>[1]Prevalence!G34</f>
        <v>18996</v>
      </c>
      <c r="H38" s="23">
        <f t="shared" si="1"/>
        <v>-8.0230474991526649E-2</v>
      </c>
      <c r="I38" s="24">
        <f t="shared" si="2"/>
        <v>477</v>
      </c>
      <c r="J38" s="25">
        <f t="shared" si="3"/>
        <v>4.3661646950275153E-4</v>
      </c>
    </row>
    <row r="39" spans="1:10" x14ac:dyDescent="0.35">
      <c r="A39" s="18" t="s">
        <v>39</v>
      </c>
      <c r="B39" s="26"/>
      <c r="C39" s="20">
        <v>1557271</v>
      </c>
      <c r="D39" s="27">
        <v>45587</v>
      </c>
      <c r="E39" s="21">
        <f t="shared" si="0"/>
        <v>4.7907998818773098E-2</v>
      </c>
      <c r="F39" s="22"/>
      <c r="G39" s="20">
        <f>[1]Prevalence!G35</f>
        <v>2439234</v>
      </c>
      <c r="H39" s="23">
        <f t="shared" si="1"/>
        <v>0.56635164977707797</v>
      </c>
      <c r="I39" s="24">
        <f t="shared" si="2"/>
        <v>71405</v>
      </c>
      <c r="J39" s="25">
        <f t="shared" si="3"/>
        <v>6.535974634139198E-2</v>
      </c>
    </row>
    <row r="40" spans="1:10" x14ac:dyDescent="0.35">
      <c r="A40" s="18" t="s">
        <v>40</v>
      </c>
      <c r="B40" s="26"/>
      <c r="C40" s="20">
        <v>1230501</v>
      </c>
      <c r="D40" s="27">
        <v>35257</v>
      </c>
      <c r="E40" s="21">
        <f t="shared" si="0"/>
        <v>3.7052061209412401E-2</v>
      </c>
      <c r="F40" s="22"/>
      <c r="G40" s="20">
        <f>[1]Prevalence!G36</f>
        <v>1572453</v>
      </c>
      <c r="H40" s="23">
        <f t="shared" si="1"/>
        <v>0.27789656408243474</v>
      </c>
      <c r="I40" s="24">
        <f t="shared" si="2"/>
        <v>45055</v>
      </c>
      <c r="J40" s="25">
        <f t="shared" si="3"/>
        <v>4.1240576590034529E-2</v>
      </c>
    </row>
    <row r="41" spans="1:10" x14ac:dyDescent="0.35">
      <c r="A41" s="18" t="s">
        <v>41</v>
      </c>
      <c r="B41" s="26" t="s">
        <v>8</v>
      </c>
      <c r="C41" s="20">
        <v>53635</v>
      </c>
      <c r="D41" s="27">
        <v>1341</v>
      </c>
      <c r="E41" s="21">
        <f t="shared" si="0"/>
        <v>1.4092751533545688E-3</v>
      </c>
      <c r="F41" s="22"/>
      <c r="G41" s="20">
        <f>[1]Prevalence!G37</f>
        <v>65666</v>
      </c>
      <c r="H41" s="23">
        <f t="shared" si="1"/>
        <v>0.22431248252074204</v>
      </c>
      <c r="I41" s="24">
        <f t="shared" si="2"/>
        <v>1642</v>
      </c>
      <c r="J41" s="25">
        <f t="shared" si="3"/>
        <v>1.5029858342212117E-3</v>
      </c>
    </row>
    <row r="42" spans="1:10" x14ac:dyDescent="0.35">
      <c r="A42" s="18" t="s">
        <v>42</v>
      </c>
      <c r="B42" s="26"/>
      <c r="C42" s="20">
        <v>1719190</v>
      </c>
      <c r="D42" s="27">
        <v>55013</v>
      </c>
      <c r="E42" s="21">
        <f t="shared" si="0"/>
        <v>5.7813910523113271E-2</v>
      </c>
      <c r="F42" s="22"/>
      <c r="G42" s="20">
        <f>[1]Prevalence!G38</f>
        <v>2182056</v>
      </c>
      <c r="H42" s="23">
        <f t="shared" si="1"/>
        <v>0.26923493040327129</v>
      </c>
      <c r="I42" s="24">
        <f t="shared" si="2"/>
        <v>69824</v>
      </c>
      <c r="J42" s="25">
        <f t="shared" si="3"/>
        <v>6.3912596156310522E-2</v>
      </c>
    </row>
    <row r="43" spans="1:10" x14ac:dyDescent="0.35">
      <c r="A43" s="18" t="s">
        <v>43</v>
      </c>
      <c r="B43" s="26"/>
      <c r="C43" s="20">
        <v>2828374</v>
      </c>
      <c r="D43" s="27">
        <v>72241</v>
      </c>
      <c r="E43" s="21">
        <f t="shared" si="0"/>
        <v>7.5919050226314247E-2</v>
      </c>
      <c r="F43" s="22"/>
      <c r="G43" s="20">
        <f>[1]Prevalence!G39</f>
        <v>3269755</v>
      </c>
      <c r="H43" s="23">
        <f t="shared" si="1"/>
        <v>0.15605468018020247</v>
      </c>
      <c r="I43" s="24">
        <f t="shared" si="2"/>
        <v>83515</v>
      </c>
      <c r="J43" s="25">
        <f t="shared" si="3"/>
        <v>7.6444495703401033E-2</v>
      </c>
    </row>
    <row r="44" spans="1:10" x14ac:dyDescent="0.35">
      <c r="A44" s="18" t="s">
        <v>44</v>
      </c>
      <c r="B44" s="26"/>
      <c r="C44" s="20">
        <v>778942</v>
      </c>
      <c r="D44" s="27">
        <v>15098</v>
      </c>
      <c r="E44" s="21">
        <f t="shared" si="0"/>
        <v>1.5866693710176943E-2</v>
      </c>
      <c r="F44" s="22"/>
      <c r="G44" s="20">
        <f>[1]Prevalence!G40</f>
        <v>831703</v>
      </c>
      <c r="H44" s="23">
        <f t="shared" si="1"/>
        <v>6.7734183032883061E-2</v>
      </c>
      <c r="I44" s="24">
        <f t="shared" si="2"/>
        <v>16121</v>
      </c>
      <c r="J44" s="25">
        <f t="shared" si="3"/>
        <v>1.475617212757622E-2</v>
      </c>
    </row>
    <row r="45" spans="1:10" x14ac:dyDescent="0.35">
      <c r="A45" s="18" t="s">
        <v>45</v>
      </c>
      <c r="B45" s="26"/>
      <c r="C45" s="20">
        <v>567753</v>
      </c>
      <c r="D45" s="27">
        <v>18985</v>
      </c>
      <c r="E45" s="21">
        <f t="shared" si="0"/>
        <v>1.9951594919042869E-2</v>
      </c>
      <c r="F45" s="22"/>
      <c r="G45" s="20">
        <f>[1]Prevalence!G41</f>
        <v>786145</v>
      </c>
      <c r="H45" s="23">
        <f t="shared" si="1"/>
        <v>0.38466023076936623</v>
      </c>
      <c r="I45" s="24">
        <f t="shared" si="2"/>
        <v>26288</v>
      </c>
      <c r="J45" s="25">
        <f t="shared" si="3"/>
        <v>2.4062418763707193E-2</v>
      </c>
    </row>
    <row r="46" spans="1:10" x14ac:dyDescent="0.35">
      <c r="A46" s="18" t="s">
        <v>46</v>
      </c>
      <c r="B46" s="26"/>
      <c r="C46" s="20">
        <v>247724</v>
      </c>
      <c r="D46" s="27">
        <v>5992</v>
      </c>
      <c r="E46" s="21">
        <f t="shared" si="0"/>
        <v>6.2970743615962535E-3</v>
      </c>
      <c r="F46" s="22"/>
      <c r="G46" s="20">
        <f>[1]Prevalence!G42</f>
        <v>278348</v>
      </c>
      <c r="H46" s="23">
        <f t="shared" si="1"/>
        <v>0.1236214496778673</v>
      </c>
      <c r="I46" s="24">
        <f t="shared" si="2"/>
        <v>6733</v>
      </c>
      <c r="J46" s="25">
        <f t="shared" si="3"/>
        <v>6.1629741911153587E-3</v>
      </c>
    </row>
    <row r="47" spans="1:10" x14ac:dyDescent="0.35">
      <c r="A47" s="18" t="s">
        <v>47</v>
      </c>
      <c r="B47" s="26"/>
      <c r="C47" s="20">
        <v>708384</v>
      </c>
      <c r="D47" s="27">
        <v>9102</v>
      </c>
      <c r="E47" s="21">
        <f t="shared" si="0"/>
        <v>9.5654156941336957E-3</v>
      </c>
      <c r="F47" s="22"/>
      <c r="G47" s="20">
        <f>[1]Prevalence!G43</f>
        <v>737644</v>
      </c>
      <c r="H47" s="23">
        <f t="shared" si="1"/>
        <v>4.1305280751682702E-2</v>
      </c>
      <c r="I47" s="24">
        <f t="shared" si="2"/>
        <v>9478</v>
      </c>
      <c r="J47" s="25">
        <f t="shared" si="3"/>
        <v>8.6755784024047777E-3</v>
      </c>
    </row>
    <row r="48" spans="1:10" x14ac:dyDescent="0.35">
      <c r="A48" s="18" t="s">
        <v>48</v>
      </c>
      <c r="B48" s="26"/>
      <c r="C48" s="20">
        <v>399874</v>
      </c>
      <c r="D48" s="27">
        <v>11620</v>
      </c>
      <c r="E48" s="21">
        <f t="shared" si="0"/>
        <v>1.22116161685161E-2</v>
      </c>
      <c r="F48" s="22"/>
      <c r="G48" s="20">
        <f>[1]Prevalence!G44</f>
        <v>440557</v>
      </c>
      <c r="H48" s="23">
        <f t="shared" si="1"/>
        <v>0.10173954795760665</v>
      </c>
      <c r="I48" s="24">
        <f t="shared" si="2"/>
        <v>12802</v>
      </c>
      <c r="J48" s="25">
        <f t="shared" si="3"/>
        <v>1.1718163611266718E-2</v>
      </c>
    </row>
    <row r="49" spans="1:10" x14ac:dyDescent="0.35">
      <c r="A49" s="18" t="s">
        <v>49</v>
      </c>
      <c r="B49" s="26"/>
      <c r="C49" s="20">
        <v>1687415</v>
      </c>
      <c r="D49" s="27">
        <v>25888</v>
      </c>
      <c r="E49" s="21">
        <f t="shared" si="0"/>
        <v>2.720605158094189E-2</v>
      </c>
      <c r="F49" s="22"/>
      <c r="G49" s="20">
        <f>[1]Prevalence!G45</f>
        <v>1886079</v>
      </c>
      <c r="H49" s="23">
        <f t="shared" si="1"/>
        <v>0.11773274505678805</v>
      </c>
      <c r="I49" s="24">
        <f t="shared" si="2"/>
        <v>28936</v>
      </c>
      <c r="J49" s="25">
        <f t="shared" si="3"/>
        <v>2.6486235139479283E-2</v>
      </c>
    </row>
    <row r="50" spans="1:10" x14ac:dyDescent="0.35">
      <c r="A50" s="18" t="s">
        <v>50</v>
      </c>
      <c r="B50" s="26"/>
      <c r="C50" s="20">
        <v>255869</v>
      </c>
      <c r="D50" s="27">
        <v>6141</v>
      </c>
      <c r="E50" s="21">
        <f t="shared" si="0"/>
        <v>6.4536604897467613E-3</v>
      </c>
      <c r="F50" s="22"/>
      <c r="G50" s="20">
        <f>[1]Prevalence!G46</f>
        <v>262051</v>
      </c>
      <c r="H50" s="23">
        <f t="shared" si="1"/>
        <v>2.4160801034904582E-2</v>
      </c>
      <c r="I50" s="24">
        <f t="shared" si="2"/>
        <v>6289</v>
      </c>
      <c r="J50" s="25">
        <f t="shared" si="3"/>
        <v>5.7565638924587095E-3</v>
      </c>
    </row>
    <row r="51" spans="1:10" x14ac:dyDescent="0.35">
      <c r="A51" s="18" t="s">
        <v>51</v>
      </c>
      <c r="B51" s="26"/>
      <c r="C51" s="20">
        <v>164150</v>
      </c>
      <c r="D51" s="27">
        <v>5546</v>
      </c>
      <c r="E51" s="21">
        <f t="shared" si="0"/>
        <v>5.8283668907564787E-3</v>
      </c>
      <c r="F51" s="22"/>
      <c r="G51" s="20">
        <f>[1]Prevalence!G47</f>
        <v>179436</v>
      </c>
      <c r="H51" s="23">
        <f t="shared" si="1"/>
        <v>9.3122144380140118E-2</v>
      </c>
      <c r="I51" s="24">
        <f t="shared" si="2"/>
        <v>6062</v>
      </c>
      <c r="J51" s="25">
        <f t="shared" si="3"/>
        <v>5.548782050577945E-3</v>
      </c>
    </row>
    <row r="52" spans="1:10" x14ac:dyDescent="0.35">
      <c r="A52" s="18" t="s">
        <v>52</v>
      </c>
      <c r="B52" s="26" t="s">
        <v>8</v>
      </c>
      <c r="C52" s="20">
        <v>3618</v>
      </c>
      <c r="D52" s="27">
        <v>89</v>
      </c>
      <c r="E52" s="21">
        <f t="shared" si="0"/>
        <v>9.3531311445605236E-5</v>
      </c>
      <c r="F52" s="22"/>
      <c r="G52" s="20">
        <f>[1]Prevalence!G48</f>
        <v>3193</v>
      </c>
      <c r="H52" s="23">
        <f t="shared" si="1"/>
        <v>-0.11746821448313986</v>
      </c>
      <c r="I52" s="24">
        <f t="shared" si="2"/>
        <v>79</v>
      </c>
      <c r="J52" s="25">
        <f t="shared" si="3"/>
        <v>7.2311742328547948E-5</v>
      </c>
    </row>
    <row r="53" spans="1:10" x14ac:dyDescent="0.35">
      <c r="A53" s="18" t="s">
        <v>53</v>
      </c>
      <c r="B53" s="26" t="s">
        <v>8</v>
      </c>
      <c r="C53" s="20">
        <v>44382</v>
      </c>
      <c r="D53" s="27">
        <v>1536</v>
      </c>
      <c r="E53" s="21">
        <f t="shared" si="0"/>
        <v>1.6142033076455016E-3</v>
      </c>
      <c r="F53" s="22"/>
      <c r="G53" s="20">
        <f>[1]Prevalence!G49</f>
        <v>43548</v>
      </c>
      <c r="H53" s="23">
        <f t="shared" si="1"/>
        <v>-1.8791401919697175E-2</v>
      </c>
      <c r="I53" s="24">
        <f t="shared" si="2"/>
        <v>1507</v>
      </c>
      <c r="J53" s="25">
        <f t="shared" si="3"/>
        <v>1.3794151353053387E-3</v>
      </c>
    </row>
    <row r="54" spans="1:10" x14ac:dyDescent="0.35">
      <c r="A54" s="18" t="s">
        <v>54</v>
      </c>
      <c r="B54" s="26"/>
      <c r="C54" s="20">
        <v>395991</v>
      </c>
      <c r="D54" s="27">
        <v>7763</v>
      </c>
      <c r="E54" s="21">
        <f t="shared" si="0"/>
        <v>8.1582423680026227E-3</v>
      </c>
      <c r="F54" s="22"/>
      <c r="G54" s="20">
        <f>[1]Prevalence!G50</f>
        <v>443749</v>
      </c>
      <c r="H54" s="23">
        <f t="shared" si="1"/>
        <v>0.12060375109535318</v>
      </c>
      <c r="I54" s="24">
        <f t="shared" si="2"/>
        <v>8699</v>
      </c>
      <c r="J54" s="25">
        <f t="shared" si="3"/>
        <v>7.962529702734665E-3</v>
      </c>
    </row>
    <row r="55" spans="1:10" x14ac:dyDescent="0.35">
      <c r="A55" s="18" t="s">
        <v>55</v>
      </c>
      <c r="B55" s="26"/>
      <c r="C55" s="20">
        <v>460477</v>
      </c>
      <c r="D55" s="27">
        <v>8253</v>
      </c>
      <c r="E55" s="21">
        <f t="shared" si="0"/>
        <v>8.6731900377593259E-3</v>
      </c>
      <c r="F55" s="22"/>
      <c r="G55" s="20">
        <f>[1]Prevalence!G51</f>
        <v>478174</v>
      </c>
      <c r="H55" s="23">
        <f t="shared" si="1"/>
        <v>3.8431886934635173E-2</v>
      </c>
      <c r="I55" s="24">
        <f t="shared" si="2"/>
        <v>8570</v>
      </c>
      <c r="J55" s="25">
        <f t="shared" si="3"/>
        <v>7.8444510348817196E-3</v>
      </c>
    </row>
    <row r="56" spans="1:10" x14ac:dyDescent="0.35">
      <c r="A56" s="18" t="s">
        <v>56</v>
      </c>
      <c r="B56" s="26"/>
      <c r="C56" s="20">
        <v>449767</v>
      </c>
      <c r="D56" s="27">
        <v>14716</v>
      </c>
      <c r="E56" s="21">
        <f t="shared" si="0"/>
        <v>1.5465244710489063E-2</v>
      </c>
      <c r="F56" s="22"/>
      <c r="G56" s="20">
        <f>[1]Prevalence!G52</f>
        <v>545939</v>
      </c>
      <c r="H56" s="23">
        <f t="shared" si="1"/>
        <v>0.21382627004649074</v>
      </c>
      <c r="I56" s="24">
        <f t="shared" si="2"/>
        <v>17863</v>
      </c>
      <c r="J56" s="25">
        <f t="shared" si="3"/>
        <v>1.6350691812846228E-2</v>
      </c>
    </row>
    <row r="57" spans="1:10" x14ac:dyDescent="0.35">
      <c r="A57" s="18" t="s">
        <v>57</v>
      </c>
      <c r="B57" s="26" t="s">
        <v>8</v>
      </c>
      <c r="C57" s="20">
        <f>79202+60334</f>
        <v>139536</v>
      </c>
      <c r="D57" s="27">
        <f>2553+2269</f>
        <v>4822</v>
      </c>
      <c r="E57" s="21">
        <f t="shared" si="0"/>
        <v>5.0675054358506567E-3</v>
      </c>
      <c r="F57" s="22"/>
      <c r="G57" s="20">
        <f>[1]Prevalence!G53</f>
        <v>181629</v>
      </c>
      <c r="H57" s="23">
        <f t="shared" si="1"/>
        <v>0.30166408668730649</v>
      </c>
      <c r="I57" s="24">
        <f t="shared" si="2"/>
        <v>6277</v>
      </c>
      <c r="J57" s="25">
        <f t="shared" si="3"/>
        <v>5.7455798303328535E-3</v>
      </c>
    </row>
    <row r="58" spans="1:10" x14ac:dyDescent="0.35">
      <c r="A58" s="18" t="s">
        <v>58</v>
      </c>
      <c r="B58" s="26" t="s">
        <v>8</v>
      </c>
      <c r="C58" s="20">
        <v>55832</v>
      </c>
      <c r="D58" s="27">
        <v>2018</v>
      </c>
      <c r="E58" s="21">
        <f t="shared" si="0"/>
        <v>2.1207436685082176E-3</v>
      </c>
      <c r="F58" s="22"/>
      <c r="G58" s="20">
        <f>[1]Prevalence!G54</f>
        <v>64271</v>
      </c>
      <c r="H58" s="23">
        <f t="shared" si="1"/>
        <v>0.15114987820604672</v>
      </c>
      <c r="I58" s="24">
        <f t="shared" si="2"/>
        <v>2323</v>
      </c>
      <c r="J58" s="25">
        <f t="shared" si="3"/>
        <v>2.1263313598635048E-3</v>
      </c>
    </row>
    <row r="59" spans="1:10" x14ac:dyDescent="0.35">
      <c r="A59" s="18" t="s">
        <v>59</v>
      </c>
      <c r="B59" s="26" t="s">
        <v>8</v>
      </c>
      <c r="C59" s="20">
        <v>12958</v>
      </c>
      <c r="D59" s="27">
        <v>458</v>
      </c>
      <c r="E59" s="21">
        <f t="shared" si="0"/>
        <v>4.8131843418075504E-4</v>
      </c>
      <c r="F59" s="22"/>
      <c r="G59" s="20">
        <f>[1]Prevalence!G55</f>
        <v>15939</v>
      </c>
      <c r="H59" s="23">
        <f t="shared" si="1"/>
        <v>0.2300509337860781</v>
      </c>
      <c r="I59" s="24">
        <f t="shared" si="2"/>
        <v>563</v>
      </c>
      <c r="J59" s="25">
        <f t="shared" si="3"/>
        <v>5.1533558140471507E-4</v>
      </c>
    </row>
    <row r="60" spans="1:10" x14ac:dyDescent="0.35">
      <c r="A60" s="18" t="s">
        <v>60</v>
      </c>
      <c r="B60" s="26"/>
      <c r="C60" s="20">
        <v>368805</v>
      </c>
      <c r="D60" s="27">
        <v>16688</v>
      </c>
      <c r="E60" s="21">
        <f t="shared" si="0"/>
        <v>1.7537646352856855E-2</v>
      </c>
      <c r="F60" s="22"/>
      <c r="G60" s="20">
        <f>[1]Prevalence!G56</f>
        <v>475064</v>
      </c>
      <c r="H60" s="23">
        <f t="shared" si="1"/>
        <v>0.28811702661297978</v>
      </c>
      <c r="I60" s="24">
        <f t="shared" si="2"/>
        <v>21496</v>
      </c>
      <c r="J60" s="25">
        <f t="shared" si="3"/>
        <v>1.9676116621448945E-2</v>
      </c>
    </row>
    <row r="61" spans="1:10" x14ac:dyDescent="0.35">
      <c r="A61" s="18" t="s">
        <v>61</v>
      </c>
      <c r="B61" s="26" t="s">
        <v>8</v>
      </c>
      <c r="C61" s="20">
        <v>54587</v>
      </c>
      <c r="D61" s="27">
        <v>1365</v>
      </c>
      <c r="E61" s="21">
        <f t="shared" si="0"/>
        <v>1.4344970800365298E-3</v>
      </c>
      <c r="F61" s="22"/>
      <c r="G61" s="20">
        <f>[1]Prevalence!G57</f>
        <v>54590</v>
      </c>
      <c r="H61" s="23">
        <f t="shared" si="1"/>
        <v>5.495814021653507E-5</v>
      </c>
      <c r="I61" s="24">
        <f t="shared" si="2"/>
        <v>1365</v>
      </c>
      <c r="J61" s="25">
        <f t="shared" si="3"/>
        <v>1.2494370668160498E-3</v>
      </c>
    </row>
    <row r="62" spans="1:10" x14ac:dyDescent="0.35">
      <c r="A62" s="18" t="s">
        <v>62</v>
      </c>
      <c r="B62" s="26"/>
      <c r="C62" s="20">
        <v>756902</v>
      </c>
      <c r="D62" s="27">
        <v>15588</v>
      </c>
      <c r="E62" s="21">
        <f t="shared" si="0"/>
        <v>1.6381641379933646E-2</v>
      </c>
      <c r="F62" s="22"/>
      <c r="G62" s="20">
        <f>[1]Prevalence!G58</f>
        <v>825653</v>
      </c>
      <c r="H62" s="23">
        <f t="shared" si="1"/>
        <v>9.0832102438624815E-2</v>
      </c>
      <c r="I62" s="24">
        <f t="shared" si="2"/>
        <v>17004</v>
      </c>
      <c r="J62" s="25">
        <f t="shared" si="3"/>
        <v>1.5564416032337079E-2</v>
      </c>
    </row>
    <row r="63" spans="1:10" x14ac:dyDescent="0.35">
      <c r="A63" s="18" t="s">
        <v>63</v>
      </c>
      <c r="B63" s="26"/>
      <c r="C63" s="20">
        <v>169818</v>
      </c>
      <c r="D63" s="27">
        <v>5604</v>
      </c>
      <c r="E63" s="21">
        <f t="shared" si="0"/>
        <v>5.8893198802378848E-3</v>
      </c>
      <c r="F63" s="22"/>
      <c r="G63" s="20">
        <f>[1]Prevalence!G59</f>
        <v>220880</v>
      </c>
      <c r="H63" s="23">
        <f t="shared" si="1"/>
        <v>0.30068661743749192</v>
      </c>
      <c r="I63" s="24">
        <f t="shared" si="2"/>
        <v>7289</v>
      </c>
      <c r="J63" s="25">
        <f t="shared" si="3"/>
        <v>6.6719024029466573E-3</v>
      </c>
    </row>
    <row r="64" spans="1:10" x14ac:dyDescent="0.35">
      <c r="A64" s="28" t="s">
        <v>64</v>
      </c>
      <c r="B64" s="29"/>
      <c r="C64" s="30">
        <f>SUM(C7:C63)</f>
        <v>34000835</v>
      </c>
      <c r="D64" s="30">
        <f>SUM(D7:D63)</f>
        <v>951553</v>
      </c>
      <c r="E64" s="21">
        <f t="shared" si="0"/>
        <v>1</v>
      </c>
      <c r="F64" s="22"/>
      <c r="G64" s="20">
        <f>SUM(G7:G63)</f>
        <v>38940231</v>
      </c>
      <c r="H64" s="23"/>
      <c r="I64" s="31">
        <f>SUM(I7:I63)</f>
        <v>1092492</v>
      </c>
      <c r="J64" s="21">
        <f>SUM(J7:J63)</f>
        <v>1</v>
      </c>
    </row>
    <row r="65" spans="2:10" hidden="1" x14ac:dyDescent="0.35">
      <c r="B65" s="32"/>
      <c r="C65" s="32"/>
      <c r="D65" s="33"/>
      <c r="G65" s="32"/>
    </row>
    <row r="66" spans="2:10" hidden="1" x14ac:dyDescent="0.35">
      <c r="B66" s="32"/>
      <c r="C66" s="32"/>
      <c r="D66" s="33"/>
      <c r="G66" s="32"/>
      <c r="I66" s="34"/>
      <c r="J66" s="34"/>
    </row>
    <row r="67" spans="2:10" hidden="1" x14ac:dyDescent="0.35">
      <c r="B67" s="32"/>
      <c r="C67" s="32"/>
      <c r="D67" s="33"/>
      <c r="G67" s="32"/>
    </row>
    <row r="68" spans="2:10" hidden="1" x14ac:dyDescent="0.35">
      <c r="B68" s="32"/>
      <c r="C68" s="32"/>
      <c r="D68" s="33"/>
      <c r="G68" s="32"/>
    </row>
  </sheetData>
  <sheetProtection sheet="1" objects="1" scenarios="1" selectLockedCells="1"/>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DHCSDOC-1797567310-7342</_dlc_DocId>
    <_dlc_DocIdUrl xmlns="69bc34b3-1921-46c7-8c7a-d18363374b4b">
      <Url>https://dhcscagovauthoring/_layouts/15/DocIdRedir.aspx?ID=DHCSDOC-1797567310-7342</Url>
      <Description>DHCSDOC-1797567310-7342</Description>
    </_dlc_DocIdUrl>
  </documentManagement>
</p:properties>
</file>

<file path=customXml/itemProps1.xml><?xml version="1.0" encoding="utf-8"?>
<ds:datastoreItem xmlns:ds="http://schemas.openxmlformats.org/officeDocument/2006/customXml" ds:itemID="{647692FA-403C-4885-B1F4-A0CD813FB513}"/>
</file>

<file path=customXml/itemProps2.xml><?xml version="1.0" encoding="utf-8"?>
<ds:datastoreItem xmlns:ds="http://schemas.openxmlformats.org/officeDocument/2006/customXml" ds:itemID="{ECECF74E-9FA0-404A-A2DD-A6CEE132F962}"/>
</file>

<file path=customXml/itemProps3.xml><?xml version="1.0" encoding="utf-8"?>
<ds:datastoreItem xmlns:ds="http://schemas.openxmlformats.org/officeDocument/2006/customXml" ds:itemID="{B5E3548D-CA64-427C-9417-AAE3D2D5C053}"/>
</file>

<file path=customXml/itemProps4.xml><?xml version="1.0" encoding="utf-8"?>
<ds:datastoreItem xmlns:ds="http://schemas.openxmlformats.org/officeDocument/2006/customXml" ds:itemID="{4591BE12-66B5-47C4-85E9-5B5BDA886C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Liu, Becky@DHCS</cp:lastModifiedBy>
  <cp:lastPrinted>2023-06-06T22:14:50Z</cp:lastPrinted>
  <dcterms:created xsi:type="dcterms:W3CDTF">2017-07-19T19:02:16Z</dcterms:created>
  <dcterms:modified xsi:type="dcterms:W3CDTF">2023-11-06T23:12:54Z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2eed5e33-df8e-433c-83bd-3499928795b5</vt:lpwstr>
  </property>
  <property fmtid="{D5CDD505-2E9C-101B-9397-08002B2CF9AE}" pid="4" name="Division">
    <vt:lpwstr>11;#Community Services|c23dee46-a4de-4c29-8bbc-79830d9e7d7c</vt:lpwstr>
  </property>
</Properties>
</file>